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835" activeTab="0"/>
  </bookViews>
  <sheets>
    <sheet name="старшая группа" sheetId="1" r:id="rId1"/>
    <sheet name="средняя" sheetId="2" r:id="rId2"/>
    <sheet name="младшая" sheetId="3" r:id="rId3"/>
    <sheet name="все" sheetId="4" state="hidden" r:id="rId4"/>
  </sheets>
  <definedNames/>
  <calcPr fullCalcOnLoad="1"/>
</workbook>
</file>

<file path=xl/sharedStrings.xml><?xml version="1.0" encoding="utf-8"?>
<sst xmlns="http://schemas.openxmlformats.org/spreadsheetml/2006/main" count="748" uniqueCount="135">
  <si>
    <t>УТВЕРЖДАЮ</t>
  </si>
  <si>
    <t>Главный судья</t>
  </si>
  <si>
    <t>Результаты личной дистанции</t>
  </si>
  <si>
    <t xml:space="preserve">г.Пенза </t>
  </si>
  <si>
    <t>№</t>
  </si>
  <si>
    <t>Команда</t>
  </si>
  <si>
    <t>Состав</t>
  </si>
  <si>
    <t>группа</t>
  </si>
  <si>
    <t>разряд</t>
  </si>
  <si>
    <t>Ранг</t>
  </si>
  <si>
    <t>Старт</t>
  </si>
  <si>
    <t>Подъём по склону</t>
  </si>
  <si>
    <t>Финиш</t>
  </si>
  <si>
    <t>время прохождения дистанции</t>
  </si>
  <si>
    <t>сумма штрафов</t>
  </si>
  <si>
    <t>Результат</t>
  </si>
  <si>
    <t>место</t>
  </si>
  <si>
    <t>вып. разряда</t>
  </si>
  <si>
    <t>м</t>
  </si>
  <si>
    <t>ж</t>
  </si>
  <si>
    <t>Моисеева Н.В. (СС)</t>
  </si>
  <si>
    <t>Городские соревнования по ТПТ на приз МС СССР Ю.Т. Щеголихина</t>
  </si>
  <si>
    <t>Чистяков Иван</t>
  </si>
  <si>
    <t>СОШ 14</t>
  </si>
  <si>
    <t>Медведев Андрей</t>
  </si>
  <si>
    <t>Мякиньков Павел</t>
  </si>
  <si>
    <t>Макаров Илья</t>
  </si>
  <si>
    <t>СОШ 65</t>
  </si>
  <si>
    <t>Овтин Артем</t>
  </si>
  <si>
    <t>Васильева Кристина</t>
  </si>
  <si>
    <t>спуск</t>
  </si>
  <si>
    <t>бревно</t>
  </si>
  <si>
    <t>Возрастная группа</t>
  </si>
  <si>
    <t>мл</t>
  </si>
  <si>
    <t>ст</t>
  </si>
  <si>
    <t>параллеьные перила</t>
  </si>
  <si>
    <t>ср</t>
  </si>
  <si>
    <t>11 октября 2009 года</t>
  </si>
  <si>
    <t>Морозов Алексей</t>
  </si>
  <si>
    <t>Вавилова Анастасия</t>
  </si>
  <si>
    <t>Исаков Михаил</t>
  </si>
  <si>
    <t>Сучилина Ирина</t>
  </si>
  <si>
    <t>Турова Ирина</t>
  </si>
  <si>
    <t>Затеев Максим</t>
  </si>
  <si>
    <t>Кокарев Роман</t>
  </si>
  <si>
    <t>Палин Денис</t>
  </si>
  <si>
    <t>Агапова Дарья</t>
  </si>
  <si>
    <t>Класс 2</t>
  </si>
  <si>
    <t>Навесная переправа</t>
  </si>
  <si>
    <t>Снятие</t>
  </si>
  <si>
    <t>ИТОГО</t>
  </si>
  <si>
    <t>Ранг дистанции</t>
  </si>
  <si>
    <t>%</t>
  </si>
  <si>
    <t>Главный секретарь                                             /Клочкова Т.Ю. (СС )/</t>
  </si>
  <si>
    <t>2ю</t>
  </si>
  <si>
    <t>Зебра см</t>
  </si>
  <si>
    <t>Александрова Ирина</t>
  </si>
  <si>
    <t>Цымбалов Руслан</t>
  </si>
  <si>
    <t>Простов Антон</t>
  </si>
  <si>
    <t>СОШ 70-1</t>
  </si>
  <si>
    <t>Латонова Яна</t>
  </si>
  <si>
    <t>Игнатов Антон</t>
  </si>
  <si>
    <t>СОШ 70-3</t>
  </si>
  <si>
    <t>Тюин Павел</t>
  </si>
  <si>
    <t>Банникова Юлия</t>
  </si>
  <si>
    <t>Вржижевский Влад</t>
  </si>
  <si>
    <t>Зебра 3</t>
  </si>
  <si>
    <t>Ахмеров Ренат</t>
  </si>
  <si>
    <t>Немилий Артем</t>
  </si>
  <si>
    <t>Коновалов Илья</t>
  </si>
  <si>
    <t>СОШ 69-2</t>
  </si>
  <si>
    <t>СОШ 23-1</t>
  </si>
  <si>
    <t>ЦО</t>
  </si>
  <si>
    <t>Зебра 2</t>
  </si>
  <si>
    <t>Искатели 2</t>
  </si>
  <si>
    <t>Non Stop</t>
  </si>
  <si>
    <t>Горячева Дарья</t>
  </si>
  <si>
    <t>Богатырев Павел</t>
  </si>
  <si>
    <t>Брусков Александр</t>
  </si>
  <si>
    <t>Гущин</t>
  </si>
  <si>
    <t>Журавлева</t>
  </si>
  <si>
    <t>Митин</t>
  </si>
  <si>
    <t>Сазонов</t>
  </si>
  <si>
    <t>Мольский</t>
  </si>
  <si>
    <t>Воробьев</t>
  </si>
  <si>
    <t>Филимонов</t>
  </si>
  <si>
    <t>Ризохон</t>
  </si>
  <si>
    <t>Першин</t>
  </si>
  <si>
    <t>Истин</t>
  </si>
  <si>
    <t>Климова</t>
  </si>
  <si>
    <t>Дасайкина</t>
  </si>
  <si>
    <t>Тугускин Александр</t>
  </si>
  <si>
    <t>Петрунин Александр</t>
  </si>
  <si>
    <t>Кузнецов Кирилл</t>
  </si>
  <si>
    <t>Ясянькин Сергей</t>
  </si>
  <si>
    <t>Хрипунова Екатерина</t>
  </si>
  <si>
    <t>Котова Ирина</t>
  </si>
  <si>
    <t>Лисицын Илья</t>
  </si>
  <si>
    <t>СОШ 76</t>
  </si>
  <si>
    <t>Семакин Михаил</t>
  </si>
  <si>
    <t>Клейменов Александр</t>
  </si>
  <si>
    <t>Малыхина Дарья</t>
  </si>
  <si>
    <t>СОШ 70-2</t>
  </si>
  <si>
    <t>Зебра 1</t>
  </si>
  <si>
    <t>Гвардия</t>
  </si>
  <si>
    <t>СОШ 69-1</t>
  </si>
  <si>
    <t>СОШ 23-2</t>
  </si>
  <si>
    <t>Пат</t>
  </si>
  <si>
    <t>Толстухин Данил</t>
  </si>
  <si>
    <t>Янщикова Елена</t>
  </si>
  <si>
    <t>Кешкин Антон</t>
  </si>
  <si>
    <t>Лебедев Станислав</t>
  </si>
  <si>
    <t>Попов Николай</t>
  </si>
  <si>
    <t>Соломатин Николай</t>
  </si>
  <si>
    <t>Абрамова Полина</t>
  </si>
  <si>
    <t>Гервятовский Алексей</t>
  </si>
  <si>
    <t>Люсев Анатолий</t>
  </si>
  <si>
    <t>Юняткин Алексей</t>
  </si>
  <si>
    <t>Туктарова Юлия</t>
  </si>
  <si>
    <t>Горемыкин Никита</t>
  </si>
  <si>
    <t>Поляков Роман</t>
  </si>
  <si>
    <t>Елина Ирина</t>
  </si>
  <si>
    <t>Гордеев Сергей</t>
  </si>
  <si>
    <t>Ирушкин Роман</t>
  </si>
  <si>
    <t>Евдакимов Дмитрий</t>
  </si>
  <si>
    <t>Рахманова Кристина</t>
  </si>
  <si>
    <t>Конракозов Дмитрий</t>
  </si>
  <si>
    <t>Садыров Дмитрий</t>
  </si>
  <si>
    <t>Парфенова Екатерина</t>
  </si>
  <si>
    <t>Борисова Мария</t>
  </si>
  <si>
    <t>Черепков Алексей</t>
  </si>
  <si>
    <t>Курдин Николай</t>
  </si>
  <si>
    <t>Одишидзе Андрей</t>
  </si>
  <si>
    <t>Главный секретарь                                             /Макарова Е.В. (СС )/</t>
  </si>
  <si>
    <t>10 октября 2010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</si>
</sst>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21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2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/>
    </xf>
    <xf numFmtId="9" fontId="4" fillId="0" borderId="0" xfId="57" applyFont="1" applyAlignment="1">
      <alignment/>
    </xf>
    <xf numFmtId="167" fontId="0" fillId="0" borderId="10" xfId="0" applyNumberFormat="1" applyBorder="1" applyAlignment="1">
      <alignment horizontal="center" vertical="center"/>
    </xf>
    <xf numFmtId="9" fontId="0" fillId="0" borderId="0" xfId="57" applyAlignment="1">
      <alignment/>
    </xf>
    <xf numFmtId="9" fontId="0" fillId="0" borderId="10" xfId="57" applyBorder="1" applyAlignment="1">
      <alignment horizontal="center" vertical="center" wrapText="1"/>
    </xf>
    <xf numFmtId="0" fontId="0" fillId="0" borderId="0" xfId="0" applyAlignment="1">
      <alignment horizontal="right"/>
    </xf>
    <xf numFmtId="167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21" fontId="0" fillId="0" borderId="1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9" fontId="0" fillId="0" borderId="16" xfId="57" applyBorder="1" applyAlignment="1">
      <alignment horizontal="center" vertical="center"/>
    </xf>
    <xf numFmtId="9" fontId="0" fillId="0" borderId="0" xfId="57" applyAlignment="1">
      <alignment horizontal="left"/>
    </xf>
    <xf numFmtId="21" fontId="0" fillId="0" borderId="0" xfId="0" applyNumberFormat="1" applyAlignment="1">
      <alignment/>
    </xf>
    <xf numFmtId="47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textRotation="90" wrapText="1"/>
    </xf>
    <xf numFmtId="0" fontId="10" fillId="0" borderId="13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167" fontId="0" fillId="0" borderId="11" xfId="0" applyNumberForma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21" fontId="0" fillId="2" borderId="10" xfId="0" applyNumberFormat="1" applyFill="1" applyBorder="1" applyAlignment="1">
      <alignment horizontal="center" vertical="center"/>
    </xf>
    <xf numFmtId="21" fontId="0" fillId="2" borderId="16" xfId="0" applyNumberForma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21" fontId="12" fillId="0" borderId="13" xfId="0" applyNumberFormat="1" applyFon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right"/>
    </xf>
    <xf numFmtId="47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13" xfId="0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 vertical="center" wrapText="1"/>
    </xf>
    <xf numFmtId="167" fontId="0" fillId="0" borderId="17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80" zoomScaleNormal="80" zoomScalePageLayoutView="0" workbookViewId="0" topLeftCell="A31">
      <selection activeCell="U56" sqref="U56"/>
    </sheetView>
  </sheetViews>
  <sheetFormatPr defaultColWidth="9.00390625" defaultRowHeight="12.75"/>
  <cols>
    <col min="1" max="1" width="6.875" style="0" bestFit="1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4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</cols>
  <sheetData>
    <row r="1" spans="1:19" ht="15.75">
      <c r="A1" s="1"/>
      <c r="O1" s="69" t="s">
        <v>0</v>
      </c>
      <c r="P1" s="69"/>
      <c r="Q1" s="69"/>
      <c r="R1" s="69"/>
      <c r="S1" s="69"/>
    </row>
    <row r="2" spans="1:17" ht="12.75">
      <c r="A2" s="1"/>
      <c r="O2" s="70" t="s">
        <v>1</v>
      </c>
      <c r="P2" s="70"/>
      <c r="Q2" s="70"/>
    </row>
    <row r="3" spans="1:19" ht="18">
      <c r="A3" s="2"/>
      <c r="B3" s="3"/>
      <c r="C3" s="3"/>
      <c r="D3" s="3"/>
      <c r="E3" s="3"/>
      <c r="F3" s="3"/>
      <c r="G3" s="3"/>
      <c r="H3" s="32"/>
      <c r="I3" s="3"/>
      <c r="J3" s="3"/>
      <c r="K3" s="3"/>
      <c r="Q3" s="71" t="s">
        <v>20</v>
      </c>
      <c r="R3" s="71"/>
      <c r="S3" s="71"/>
    </row>
    <row r="4" spans="1:19" ht="15">
      <c r="A4" s="72" t="s">
        <v>21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ht="18">
      <c r="A5" s="2"/>
      <c r="B5" s="3"/>
      <c r="C5" s="73" t="s">
        <v>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8">
      <c r="A6" s="2"/>
      <c r="B6" s="74" t="s">
        <v>3</v>
      </c>
      <c r="C6" s="74"/>
      <c r="D6" s="4"/>
      <c r="E6" s="4"/>
      <c r="F6" s="4"/>
      <c r="G6" s="3"/>
      <c r="H6" s="32"/>
      <c r="I6" s="3"/>
      <c r="J6" s="5"/>
      <c r="K6" s="3"/>
      <c r="O6" s="74" t="s">
        <v>134</v>
      </c>
      <c r="P6" s="74"/>
      <c r="Q6" s="74"/>
      <c r="R6" s="74"/>
      <c r="S6" s="74"/>
    </row>
    <row r="7" spans="1:19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32</v>
      </c>
      <c r="F7" s="7" t="s">
        <v>8</v>
      </c>
      <c r="G7" s="8" t="s">
        <v>9</v>
      </c>
      <c r="H7" s="35" t="s">
        <v>10</v>
      </c>
      <c r="I7" s="9" t="s">
        <v>30</v>
      </c>
      <c r="J7" s="10" t="s">
        <v>31</v>
      </c>
      <c r="K7" s="9" t="s">
        <v>35</v>
      </c>
      <c r="L7" s="11" t="s">
        <v>48</v>
      </c>
      <c r="M7" s="11" t="s">
        <v>11</v>
      </c>
      <c r="N7" s="12" t="s">
        <v>12</v>
      </c>
      <c r="O7" s="13" t="s">
        <v>13</v>
      </c>
      <c r="P7" s="13" t="s">
        <v>49</v>
      </c>
      <c r="Q7" s="13" t="s">
        <v>14</v>
      </c>
      <c r="R7" s="14" t="s">
        <v>15</v>
      </c>
      <c r="S7" s="14" t="s">
        <v>16</v>
      </c>
    </row>
    <row r="8" spans="1:19" ht="15.75" customHeight="1">
      <c r="A8" s="31"/>
      <c r="B8" s="16"/>
      <c r="C8" s="17"/>
      <c r="D8" s="17"/>
      <c r="E8" s="17"/>
      <c r="F8" s="18"/>
      <c r="G8" s="15"/>
      <c r="H8" s="65" t="s">
        <v>47</v>
      </c>
      <c r="I8" s="66"/>
      <c r="J8" s="66"/>
      <c r="K8" s="66"/>
      <c r="L8" s="66"/>
      <c r="M8" s="66"/>
      <c r="N8" s="19"/>
      <c r="O8" s="19"/>
      <c r="P8" s="19"/>
      <c r="Q8" s="20"/>
      <c r="R8" s="19"/>
      <c r="S8" s="21"/>
    </row>
    <row r="9" spans="1:19" ht="30">
      <c r="A9" s="33">
        <v>34.1</v>
      </c>
      <c r="B9" s="23" t="s">
        <v>55</v>
      </c>
      <c r="C9" s="24" t="s">
        <v>56</v>
      </c>
      <c r="D9" s="24" t="s">
        <v>34</v>
      </c>
      <c r="E9" s="24" t="s">
        <v>19</v>
      </c>
      <c r="F9" s="29"/>
      <c r="G9" s="6">
        <f>IF(F9="мс","100",IF(F9="1ю",1,IF(F9=1,10,IF(F9=2,3,IF(F9=3,1,IF(F9="2ю",0.3,IF(F9="3ю",0.1,"")))))))</f>
      </c>
      <c r="H9" s="25">
        <v>0</v>
      </c>
      <c r="I9" s="26">
        <v>0</v>
      </c>
      <c r="J9" s="26">
        <v>0</v>
      </c>
      <c r="K9" s="26">
        <v>0</v>
      </c>
      <c r="L9" s="26">
        <v>0</v>
      </c>
      <c r="M9" s="26">
        <v>3</v>
      </c>
      <c r="N9" s="25">
        <v>0.005092592592592592</v>
      </c>
      <c r="O9" s="25">
        <f>N9-H9</f>
        <v>0.005092592592592592</v>
      </c>
      <c r="P9" s="26">
        <v>0</v>
      </c>
      <c r="Q9" s="26">
        <f>I9+J9+K9+M9+L9</f>
        <v>3</v>
      </c>
      <c r="R9" s="25">
        <f>O9+Q9*TIMEVALUE("0:00:15")</f>
        <v>0.005613425925925925</v>
      </c>
      <c r="S9" s="59">
        <v>7</v>
      </c>
    </row>
    <row r="10" spans="1:19" ht="15">
      <c r="A10" s="33">
        <v>34.2</v>
      </c>
      <c r="B10" s="23" t="s">
        <v>55</v>
      </c>
      <c r="C10" s="24" t="s">
        <v>57</v>
      </c>
      <c r="D10" s="24" t="s">
        <v>34</v>
      </c>
      <c r="E10" s="24" t="s">
        <v>18</v>
      </c>
      <c r="F10" s="29"/>
      <c r="G10" s="6">
        <f>IF(F10="мс","100",IF(F10="1ю",1,IF(F10=1,10,IF(F10=2,3,IF(F10=3,1,IF(F10="2ю",0.3,IF(F10="3ю",0.1,"")))))))</f>
      </c>
      <c r="H10" s="25">
        <v>0.005092592592592592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5">
        <v>0.006898148148148149</v>
      </c>
      <c r="O10" s="25">
        <f>N10-H10</f>
        <v>0.0018055555555555568</v>
      </c>
      <c r="P10" s="26">
        <v>0</v>
      </c>
      <c r="Q10" s="26">
        <f>I10+J10+K10+M10+L10</f>
        <v>0</v>
      </c>
      <c r="R10" s="25">
        <f>O10+Q10*TIMEVALUE("0:00:15")</f>
        <v>0.0018055555555555568</v>
      </c>
      <c r="S10" s="60"/>
    </row>
    <row r="11" spans="1:19" ht="15">
      <c r="A11" s="33">
        <v>34.3</v>
      </c>
      <c r="B11" s="23" t="s">
        <v>55</v>
      </c>
      <c r="C11" s="24" t="s">
        <v>58</v>
      </c>
      <c r="D11" s="24" t="s">
        <v>34</v>
      </c>
      <c r="E11" s="24" t="s">
        <v>18</v>
      </c>
      <c r="F11" s="29"/>
      <c r="G11" s="6">
        <f>IF(F11="мс","100",IF(F11="1ю",1,IF(F11=1,10,IF(F11=2,3,IF(F11=3,1,IF(F11="2ю",0.3,IF(F11="3ю",0.1,"")))))))</f>
      </c>
      <c r="H11" s="25">
        <v>0.006898148148148149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5">
        <v>0.009953703703703704</v>
      </c>
      <c r="O11" s="25">
        <f>N11-H11</f>
        <v>0.0030555555555555553</v>
      </c>
      <c r="P11" s="26">
        <v>0</v>
      </c>
      <c r="Q11" s="26">
        <f>I11+J11+K11+M11+L11</f>
        <v>0</v>
      </c>
      <c r="R11" s="25">
        <f>O11+Q11*TIMEVALUE("0:00:15")</f>
        <v>0.0030555555555555553</v>
      </c>
      <c r="S11" s="60"/>
    </row>
    <row r="12" spans="1:19" ht="15">
      <c r="A12" s="33">
        <v>34.4</v>
      </c>
      <c r="B12" s="23" t="s">
        <v>55</v>
      </c>
      <c r="C12" s="24" t="s">
        <v>60</v>
      </c>
      <c r="D12" s="24" t="s">
        <v>34</v>
      </c>
      <c r="E12" s="24" t="s">
        <v>19</v>
      </c>
      <c r="F12" s="29"/>
      <c r="G12" s="6">
        <f>IF(F12="мс","100",IF(F12="1ю",1,IF(F12=1,10,IF(F12=2,3,IF(F12=3,1,IF(F12="2ю",0.3,IF(F12="3ю",0.1,"")))))))</f>
      </c>
      <c r="H12" s="25">
        <v>0.009953703703703704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5">
        <v>0.013587962962962963</v>
      </c>
      <c r="O12" s="25">
        <f>N12-H12</f>
        <v>0.003634259259259259</v>
      </c>
      <c r="P12" s="26">
        <v>0</v>
      </c>
      <c r="Q12" s="26">
        <f>I12+J12+K12+M12+L12</f>
        <v>0</v>
      </c>
      <c r="R12" s="25">
        <f>O12+Q12*TIMEVALUE("0:00:15")</f>
        <v>0.003634259259259259</v>
      </c>
      <c r="S12" s="61"/>
    </row>
    <row r="13" spans="1:19" ht="15" customHeight="1">
      <c r="A13" s="33"/>
      <c r="B13" s="62" t="s">
        <v>50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  <c r="R13" s="57">
        <f>SUM(R9:R12)</f>
        <v>0.014108796296296296</v>
      </c>
      <c r="S13" s="27"/>
    </row>
    <row r="14" spans="1:19" ht="15">
      <c r="A14" s="33">
        <v>37.1</v>
      </c>
      <c r="B14" s="23" t="s">
        <v>59</v>
      </c>
      <c r="C14" s="24" t="s">
        <v>61</v>
      </c>
      <c r="D14" s="24" t="s">
        <v>34</v>
      </c>
      <c r="E14" s="24" t="s">
        <v>18</v>
      </c>
      <c r="F14" s="29"/>
      <c r="G14" s="6">
        <f>IF(F14="мс","100",IF(F14="1ю",1,IF(F14=1,10,IF(F14=2,3,IF(F14=3,1,IF(F14="2ю",0.3,IF(F14="3ю",0.1,"")))))))</f>
      </c>
      <c r="H14" s="25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5">
        <v>0.0021180555555555553</v>
      </c>
      <c r="O14" s="25">
        <f>N14-H14</f>
        <v>0.0021180555555555553</v>
      </c>
      <c r="P14" s="26">
        <v>0</v>
      </c>
      <c r="Q14" s="26">
        <f>I14+J14+K14+M14+L14</f>
        <v>0</v>
      </c>
      <c r="R14" s="25">
        <f>O14+Q14*TIMEVALUE("0:00:15")</f>
        <v>0.0021180555555555553</v>
      </c>
      <c r="S14" s="59">
        <v>2</v>
      </c>
    </row>
    <row r="15" spans="1:19" ht="15">
      <c r="A15" s="33">
        <v>37.2</v>
      </c>
      <c r="B15" s="23" t="s">
        <v>59</v>
      </c>
      <c r="C15" s="24" t="s">
        <v>26</v>
      </c>
      <c r="D15" s="24" t="s">
        <v>34</v>
      </c>
      <c r="E15" s="24" t="s">
        <v>18</v>
      </c>
      <c r="F15" s="29"/>
      <c r="G15" s="6">
        <f>IF(F15="мс","100",IF(F15="1ю",1,IF(F15=1,10,IF(F15=2,3,IF(F15=3,1,IF(F15="2ю",0.3,IF(F15="3ю",0.1,"")))))))</f>
      </c>
      <c r="H15" s="25">
        <v>0.0021180555555555553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5">
        <v>0.0044444444444444444</v>
      </c>
      <c r="O15" s="25">
        <f>N15-H15</f>
        <v>0.002326388888888889</v>
      </c>
      <c r="P15" s="26">
        <v>0</v>
      </c>
      <c r="Q15" s="26">
        <f>I15+J15+K15+M15+L15</f>
        <v>0</v>
      </c>
      <c r="R15" s="25">
        <f>O15+Q15*TIMEVALUE("0:00:15")</f>
        <v>0.002326388888888889</v>
      </c>
      <c r="S15" s="60"/>
    </row>
    <row r="16" spans="1:19" ht="15">
      <c r="A16" s="33">
        <v>37.3</v>
      </c>
      <c r="B16" s="23" t="s">
        <v>59</v>
      </c>
      <c r="C16" s="24" t="s">
        <v>46</v>
      </c>
      <c r="D16" s="24" t="s">
        <v>34</v>
      </c>
      <c r="E16" s="24" t="s">
        <v>19</v>
      </c>
      <c r="F16" s="29"/>
      <c r="G16" s="6">
        <f>IF(F16="мс","100",IF(F16="1ю",1,IF(F16=1,10,IF(F16=2,3,IF(F16=3,1,IF(F16="2ю",0.3,IF(F16="3ю",0.1,"")))))))</f>
      </c>
      <c r="H16" s="25">
        <v>0.0044444444444444444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5">
        <v>0.0070486111111111105</v>
      </c>
      <c r="O16" s="25">
        <f>N16-H16</f>
        <v>0.002604166666666666</v>
      </c>
      <c r="P16" s="26">
        <v>0</v>
      </c>
      <c r="Q16" s="26">
        <f>I16+J16+K16+M16+L16</f>
        <v>0</v>
      </c>
      <c r="R16" s="25">
        <f>O16+Q16*TIMEVALUE("0:00:15")</f>
        <v>0.002604166666666666</v>
      </c>
      <c r="S16" s="60"/>
    </row>
    <row r="17" spans="1:19" ht="15">
      <c r="A17" s="33">
        <v>37.4</v>
      </c>
      <c r="B17" s="23" t="s">
        <v>59</v>
      </c>
      <c r="C17" s="24" t="s">
        <v>45</v>
      </c>
      <c r="D17" s="24" t="s">
        <v>34</v>
      </c>
      <c r="E17" s="24" t="s">
        <v>18</v>
      </c>
      <c r="F17" s="29"/>
      <c r="G17" s="6">
        <f>IF(F17="мс","100",IF(F17="1ю",1,IF(F17=1,10,IF(F17=2,3,IF(F17=3,1,IF(F17="2ю",0.3,IF(F17="3ю",0.1,"")))))))</f>
      </c>
      <c r="H17" s="25">
        <v>0.0070486111111111105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5">
        <v>0.009108796296296297</v>
      </c>
      <c r="O17" s="25">
        <f>N17-H17</f>
        <v>0.0020601851851851866</v>
      </c>
      <c r="P17" s="26">
        <v>0</v>
      </c>
      <c r="Q17" s="26">
        <f>I17+J17+K17+M17+L17</f>
        <v>0</v>
      </c>
      <c r="R17" s="25">
        <f>O17+Q17*TIMEVALUE("0:00:15")</f>
        <v>0.0020601851851851866</v>
      </c>
      <c r="S17" s="61"/>
    </row>
    <row r="18" spans="1:19" ht="12.75">
      <c r="A18" s="33"/>
      <c r="B18" s="62" t="s">
        <v>50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  <c r="R18" s="57">
        <f>SUM(R14:R17)</f>
        <v>0.009108796296296297</v>
      </c>
      <c r="S18" s="27"/>
    </row>
    <row r="19" spans="1:19" ht="15">
      <c r="A19" s="33">
        <v>39.1</v>
      </c>
      <c r="B19" s="23" t="s">
        <v>62</v>
      </c>
      <c r="C19" s="24" t="s">
        <v>44</v>
      </c>
      <c r="D19" s="24" t="s">
        <v>34</v>
      </c>
      <c r="E19" s="24" t="s">
        <v>18</v>
      </c>
      <c r="F19" s="29"/>
      <c r="G19" s="6">
        <f>IF(F19="мс","100",IF(F19="1ю",1,IF(F19=1,10,IF(F19=2,3,IF(F19=3,1,IF(F19="2ю",0.3,IF(F19="3ю",0.1,"")))))))</f>
      </c>
      <c r="H19" s="25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5">
        <v>0.0026388888888888885</v>
      </c>
      <c r="O19" s="25">
        <f>N19-H19</f>
        <v>0.0026388888888888885</v>
      </c>
      <c r="P19" s="26">
        <v>0</v>
      </c>
      <c r="Q19" s="26">
        <f>I19+J19+K19+M19+L19</f>
        <v>0</v>
      </c>
      <c r="R19" s="25">
        <f>O19+Q19*TIMEVALUE("0:00:15")</f>
        <v>0.0026388888888888885</v>
      </c>
      <c r="S19" s="59">
        <v>5</v>
      </c>
    </row>
    <row r="20" spans="1:19" ht="15">
      <c r="A20" s="33">
        <v>39.2</v>
      </c>
      <c r="B20" s="23" t="s">
        <v>62</v>
      </c>
      <c r="C20" s="24" t="s">
        <v>63</v>
      </c>
      <c r="D20" s="24" t="s">
        <v>34</v>
      </c>
      <c r="E20" s="24" t="s">
        <v>18</v>
      </c>
      <c r="F20" s="29"/>
      <c r="G20" s="6">
        <f>IF(F20="мс","100",IF(F20="1ю",1,IF(F20=1,10,IF(F20=2,3,IF(F20=3,1,IF(F20="2ю",0.3,IF(F20="3ю",0.1,"")))))))</f>
      </c>
      <c r="H20" s="25">
        <v>0.0026388888888888885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5">
        <v>0.005381944444444445</v>
      </c>
      <c r="O20" s="25">
        <f>N20-H20</f>
        <v>0.0027430555555555567</v>
      </c>
      <c r="P20" s="26">
        <v>0</v>
      </c>
      <c r="Q20" s="26">
        <f>I20+J20+K20+M20+L20</f>
        <v>0</v>
      </c>
      <c r="R20" s="25">
        <f>O20+Q20*TIMEVALUE("0:00:15")</f>
        <v>0.0027430555555555567</v>
      </c>
      <c r="S20" s="60"/>
    </row>
    <row r="21" spans="1:19" ht="15">
      <c r="A21" s="33">
        <v>39.3</v>
      </c>
      <c r="B21" s="23" t="s">
        <v>62</v>
      </c>
      <c r="C21" s="24" t="s">
        <v>64</v>
      </c>
      <c r="D21" s="24" t="s">
        <v>34</v>
      </c>
      <c r="E21" s="24" t="s">
        <v>19</v>
      </c>
      <c r="F21" s="29"/>
      <c r="G21" s="6">
        <f>IF(F21="мс","100",IF(F21="1ю",1,IF(F21=1,10,IF(F21=2,3,IF(F21=3,1,IF(F21="2ю",0.3,IF(F21="3ю",0.1,"")))))))</f>
      </c>
      <c r="H21" s="25">
        <v>0.005381944444444445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5">
        <v>0.00829861111111111</v>
      </c>
      <c r="O21" s="25">
        <f>N21-H21</f>
        <v>0.0029166666666666655</v>
      </c>
      <c r="P21" s="26">
        <v>0</v>
      </c>
      <c r="Q21" s="26">
        <f>I21+J21+K21+M21+L21</f>
        <v>0</v>
      </c>
      <c r="R21" s="25">
        <f>O21+Q21*TIMEVALUE("0:00:15")</f>
        <v>0.0029166666666666655</v>
      </c>
      <c r="S21" s="60"/>
    </row>
    <row r="22" spans="1:19" ht="15">
      <c r="A22" s="33">
        <v>39.4</v>
      </c>
      <c r="B22" s="23" t="s">
        <v>62</v>
      </c>
      <c r="C22" s="24" t="s">
        <v>65</v>
      </c>
      <c r="D22" s="24" t="s">
        <v>34</v>
      </c>
      <c r="E22" s="24" t="s">
        <v>18</v>
      </c>
      <c r="F22" s="29"/>
      <c r="G22" s="6">
        <f>IF(F22="мс","100",IF(F22="1ю",1,IF(F22=1,10,IF(F22=2,3,IF(F22=3,1,IF(F22="2ю",0.3,IF(F22="3ю",0.1,"")))))))</f>
      </c>
      <c r="H22" s="25">
        <v>0.00829861111111111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5">
        <v>0.010613425925925927</v>
      </c>
      <c r="O22" s="25">
        <f>N22-H22</f>
        <v>0.0023148148148148164</v>
      </c>
      <c r="P22" s="26">
        <v>0</v>
      </c>
      <c r="Q22" s="26">
        <f>I22+J22+K22+M22+L22</f>
        <v>0</v>
      </c>
      <c r="R22" s="25">
        <f>O22+Q22*TIMEVALUE("0:00:15")</f>
        <v>0.0023148148148148164</v>
      </c>
      <c r="S22" s="61"/>
    </row>
    <row r="23" spans="1:19" ht="12.75">
      <c r="A23" s="33"/>
      <c r="B23" s="62" t="s">
        <v>50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  <c r="R23" s="57">
        <f>SUM(R19:R22)</f>
        <v>0.010613425925925927</v>
      </c>
      <c r="S23" s="27"/>
    </row>
    <row r="24" spans="1:19" ht="15">
      <c r="A24" s="33">
        <v>40.1</v>
      </c>
      <c r="B24" s="23" t="s">
        <v>66</v>
      </c>
      <c r="C24" s="24" t="s">
        <v>28</v>
      </c>
      <c r="D24" s="24" t="s">
        <v>34</v>
      </c>
      <c r="E24" s="24" t="s">
        <v>18</v>
      </c>
      <c r="F24" s="29"/>
      <c r="G24" s="6">
        <f>IF(F24="мс","100",IF(F24="1ю",1,IF(F24=1,10,IF(F24=2,3,IF(F24=3,1,IF(F24="2ю",0.3,IF(F24="3ю",0.1,"")))))))</f>
      </c>
      <c r="H24" s="25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5">
        <v>0.0016550925925925926</v>
      </c>
      <c r="O24" s="25">
        <f>N24-H24</f>
        <v>0.0016550925925925926</v>
      </c>
      <c r="P24" s="26">
        <v>0</v>
      </c>
      <c r="Q24" s="26">
        <f>I24+J24+K24+M24+L24</f>
        <v>0</v>
      </c>
      <c r="R24" s="25">
        <f>O24+Q24*TIMEVALUE("0:00:15")</f>
        <v>0.0016550925925925926</v>
      </c>
      <c r="S24" s="59">
        <v>1</v>
      </c>
    </row>
    <row r="25" spans="1:19" ht="15">
      <c r="A25" s="33">
        <v>40.2</v>
      </c>
      <c r="B25" s="23" t="s">
        <v>66</v>
      </c>
      <c r="C25" s="24" t="s">
        <v>67</v>
      </c>
      <c r="D25" s="24" t="s">
        <v>34</v>
      </c>
      <c r="E25" s="24" t="s">
        <v>18</v>
      </c>
      <c r="F25" s="29"/>
      <c r="G25" s="6">
        <f>IF(F25="мс","100",IF(F25="1ю",1,IF(F25=1,10,IF(F25=2,3,IF(F25=3,1,IF(F25="2ю",0.3,IF(F25="3ю",0.1,"")))))))</f>
      </c>
      <c r="H25" s="25">
        <v>0.0016550925925925926</v>
      </c>
      <c r="I25" s="26">
        <v>0</v>
      </c>
      <c r="J25" s="26">
        <v>1</v>
      </c>
      <c r="K25" s="26">
        <v>0</v>
      </c>
      <c r="L25" s="26">
        <v>0</v>
      </c>
      <c r="M25" s="26">
        <v>0</v>
      </c>
      <c r="N25" s="25">
        <v>0.003252314814814815</v>
      </c>
      <c r="O25" s="25">
        <f>N25-H25</f>
        <v>0.0015972222222222225</v>
      </c>
      <c r="P25" s="26">
        <v>0</v>
      </c>
      <c r="Q25" s="26">
        <f>I25+J25+K25+M25+L25</f>
        <v>1</v>
      </c>
      <c r="R25" s="25">
        <f>O25+Q25*TIMEVALUE("0:00:15")</f>
        <v>0.0017708333333333337</v>
      </c>
      <c r="S25" s="60"/>
    </row>
    <row r="26" spans="1:19" ht="15">
      <c r="A26" s="33">
        <v>40.3</v>
      </c>
      <c r="B26" s="23" t="s">
        <v>66</v>
      </c>
      <c r="C26" s="24" t="s">
        <v>25</v>
      </c>
      <c r="D26" s="24" t="s">
        <v>34</v>
      </c>
      <c r="E26" s="24" t="s">
        <v>18</v>
      </c>
      <c r="F26" s="29"/>
      <c r="G26" s="6">
        <f>IF(F26="мс","100",IF(F26="1ю",1,IF(F26=1,10,IF(F26=2,3,IF(F26=3,1,IF(F26="2ю",0.3,IF(F26="3ю",0.1,"")))))))</f>
      </c>
      <c r="H26" s="25">
        <v>0.003252314814814815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5">
        <v>0.005069444444444444</v>
      </c>
      <c r="O26" s="25">
        <f>N26-H26</f>
        <v>0.001817129629629629</v>
      </c>
      <c r="P26" s="26">
        <v>0</v>
      </c>
      <c r="Q26" s="26">
        <f>I26+J26+K26+M26+L26</f>
        <v>0</v>
      </c>
      <c r="R26" s="25">
        <f>O26+Q26*TIMEVALUE("0:00:15")</f>
        <v>0.001817129629629629</v>
      </c>
      <c r="S26" s="60"/>
    </row>
    <row r="27" spans="1:19" ht="15">
      <c r="A27" s="33">
        <v>40.4</v>
      </c>
      <c r="B27" s="23" t="s">
        <v>66</v>
      </c>
      <c r="C27" s="24" t="s">
        <v>41</v>
      </c>
      <c r="D27" s="24" t="s">
        <v>34</v>
      </c>
      <c r="E27" s="24" t="s">
        <v>19</v>
      </c>
      <c r="F27" s="29"/>
      <c r="G27" s="6">
        <f>IF(F27="мс","100",IF(F27="1ю",1,IF(F27=1,10,IF(F27=2,3,IF(F27=3,1,IF(F27="2ю",0.3,IF(F27="3ю",0.1,"")))))))</f>
      </c>
      <c r="H27" s="25">
        <v>0.005069444444444444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5">
        <v>0.0072800925925925915</v>
      </c>
      <c r="O27" s="25">
        <f>N27-H27</f>
        <v>0.0022106481481481473</v>
      </c>
      <c r="P27" s="26">
        <v>0</v>
      </c>
      <c r="Q27" s="26">
        <f>I27+J27+K27+M27+L27</f>
        <v>0</v>
      </c>
      <c r="R27" s="25">
        <f>O27+Q27*TIMEVALUE("0:00:15")</f>
        <v>0.0022106481481481473</v>
      </c>
      <c r="S27" s="61"/>
    </row>
    <row r="28" spans="1:19" ht="12.75">
      <c r="A28" s="33"/>
      <c r="B28" s="62" t="s">
        <v>50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  <c r="R28" s="57">
        <f>SUM(R24:R27)</f>
        <v>0.007453703703703702</v>
      </c>
      <c r="S28" s="27"/>
    </row>
    <row r="29" spans="1:19" ht="15">
      <c r="A29" s="33">
        <v>42.1</v>
      </c>
      <c r="B29" s="23" t="s">
        <v>70</v>
      </c>
      <c r="C29" s="24" t="s">
        <v>76</v>
      </c>
      <c r="D29" s="24" t="s">
        <v>34</v>
      </c>
      <c r="E29" s="24" t="s">
        <v>19</v>
      </c>
      <c r="F29" s="29"/>
      <c r="G29" s="6">
        <f>IF(F29="мс","100",IF(F29="1ю",1,IF(F29=1,10,IF(F29=2,3,IF(F29=3,1,IF(F29="2ю",0.3,IF(F29="3ю",0.1,"")))))))</f>
      </c>
      <c r="H29" s="25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5">
        <v>0.002488425925925926</v>
      </c>
      <c r="O29" s="25">
        <f>N29-H29</f>
        <v>0.002488425925925926</v>
      </c>
      <c r="P29" s="26">
        <v>0</v>
      </c>
      <c r="Q29" s="26">
        <f>I29+J29+K29+M29+L29</f>
        <v>0</v>
      </c>
      <c r="R29" s="25">
        <f>O29+Q29*TIMEVALUE("0:00:15")</f>
        <v>0.002488425925925926</v>
      </c>
      <c r="S29" s="59">
        <v>3</v>
      </c>
    </row>
    <row r="30" spans="1:19" ht="15">
      <c r="A30" s="33">
        <v>42.2</v>
      </c>
      <c r="B30" s="23" t="s">
        <v>70</v>
      </c>
      <c r="C30" s="24" t="s">
        <v>77</v>
      </c>
      <c r="D30" s="24" t="s">
        <v>34</v>
      </c>
      <c r="E30" s="24" t="s">
        <v>18</v>
      </c>
      <c r="F30" s="29"/>
      <c r="G30" s="6">
        <f>IF(F30="мс","100",IF(F30="1ю",1,IF(F30=1,10,IF(F30=2,3,IF(F30=3,1,IF(F30="2ю",0.3,IF(F30="3ю",0.1,"")))))))</f>
      </c>
      <c r="H30" s="25">
        <v>0.002488425925925926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5">
        <v>0.0043518518518518515</v>
      </c>
      <c r="O30" s="25">
        <f>N30-H30</f>
        <v>0.0018634259259259255</v>
      </c>
      <c r="P30" s="26">
        <v>0</v>
      </c>
      <c r="Q30" s="26">
        <f>I30+J30+K30+M30+L30</f>
        <v>0</v>
      </c>
      <c r="R30" s="25">
        <f>O30+Q30*TIMEVALUE("0:00:15")</f>
        <v>0.0018634259259259255</v>
      </c>
      <c r="S30" s="60"/>
    </row>
    <row r="31" spans="1:19" ht="30">
      <c r="A31" s="33">
        <v>42.3</v>
      </c>
      <c r="B31" s="23" t="s">
        <v>70</v>
      </c>
      <c r="C31" s="24" t="s">
        <v>29</v>
      </c>
      <c r="D31" s="24" t="s">
        <v>34</v>
      </c>
      <c r="E31" s="24" t="s">
        <v>19</v>
      </c>
      <c r="F31" s="29"/>
      <c r="G31" s="6">
        <f>IF(F31="мс","100",IF(F31="1ю",1,IF(F31=1,10,IF(F31=2,3,IF(F31=3,1,IF(F31="2ю",0.3,IF(F31="3ю",0.1,"")))))))</f>
      </c>
      <c r="H31" s="25">
        <v>0.0043518518518518515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5">
        <v>0.006550925925925926</v>
      </c>
      <c r="O31" s="25">
        <f>N31-H31</f>
        <v>0.0021990740740740746</v>
      </c>
      <c r="P31" s="26">
        <v>0</v>
      </c>
      <c r="Q31" s="26">
        <f>I31+J31+K31+M31+L31</f>
        <v>0</v>
      </c>
      <c r="R31" s="25">
        <f>O31+Q31*TIMEVALUE("0:00:15")</f>
        <v>0.0021990740740740746</v>
      </c>
      <c r="S31" s="60"/>
    </row>
    <row r="32" spans="1:19" ht="15">
      <c r="A32" s="33">
        <v>42.4</v>
      </c>
      <c r="B32" s="23" t="s">
        <v>70</v>
      </c>
      <c r="C32" s="24" t="s">
        <v>78</v>
      </c>
      <c r="D32" s="24" t="s">
        <v>34</v>
      </c>
      <c r="E32" s="24" t="s">
        <v>18</v>
      </c>
      <c r="F32" s="29"/>
      <c r="G32" s="6">
        <f>IF(F32="мс","100",IF(F32="1ю",1,IF(F32=1,10,IF(F32=2,3,IF(F32=3,1,IF(F32="2ю",0.3,IF(F32="3ю",0.1,"")))))))</f>
      </c>
      <c r="H32" s="25">
        <v>0.006550925925925926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5">
        <v>0.009212962962962963</v>
      </c>
      <c r="O32" s="25">
        <f>N32-H32</f>
        <v>0.0026620370370370365</v>
      </c>
      <c r="P32" s="26">
        <v>0</v>
      </c>
      <c r="Q32" s="26">
        <f>I32+J32+K32+M32+L32</f>
        <v>0</v>
      </c>
      <c r="R32" s="25">
        <f>O32+Q32*TIMEVALUE("0:00:15")</f>
        <v>0.0026620370370370365</v>
      </c>
      <c r="S32" s="61"/>
    </row>
    <row r="33" spans="1:19" ht="12.75">
      <c r="A33" s="33"/>
      <c r="B33" s="62" t="s">
        <v>50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  <c r="R33" s="57">
        <f>SUM(R29:R32)</f>
        <v>0.009212962962962963</v>
      </c>
      <c r="S33" s="27"/>
    </row>
    <row r="34" spans="1:19" ht="15">
      <c r="A34" s="33">
        <v>43.1</v>
      </c>
      <c r="B34" s="23" t="s">
        <v>71</v>
      </c>
      <c r="C34" s="24" t="s">
        <v>79</v>
      </c>
      <c r="D34" s="24" t="s">
        <v>34</v>
      </c>
      <c r="E34" s="24" t="s">
        <v>18</v>
      </c>
      <c r="F34" s="29"/>
      <c r="G34" s="6">
        <f>IF(F34="мс","100",IF(F34="1ю",1,IF(F34=1,10,IF(F34=2,3,IF(F34=3,1,IF(F34="2ю",0.3,IF(F34="3ю",0.1,"")))))))</f>
      </c>
      <c r="H34" s="25">
        <v>0</v>
      </c>
      <c r="I34" s="26">
        <v>9</v>
      </c>
      <c r="J34" s="26">
        <v>0</v>
      </c>
      <c r="K34" s="26">
        <v>0</v>
      </c>
      <c r="L34" s="26">
        <v>0</v>
      </c>
      <c r="M34" s="26">
        <v>0</v>
      </c>
      <c r="N34" s="25">
        <v>0.0042592592592592595</v>
      </c>
      <c r="O34" s="25">
        <f>N34-H34</f>
        <v>0.0042592592592592595</v>
      </c>
      <c r="P34" s="26">
        <v>0</v>
      </c>
      <c r="Q34" s="26">
        <f>I34+J34+K34+M34+L34</f>
        <v>9</v>
      </c>
      <c r="R34" s="25">
        <f>O34+Q34*TIMEVALUE("0:00:15")</f>
        <v>0.005821759259259259</v>
      </c>
      <c r="S34" s="59">
        <v>8</v>
      </c>
    </row>
    <row r="35" spans="1:19" ht="15">
      <c r="A35" s="33">
        <v>43.2</v>
      </c>
      <c r="B35" s="23" t="s">
        <v>71</v>
      </c>
      <c r="C35" s="24" t="s">
        <v>80</v>
      </c>
      <c r="D35" s="24" t="s">
        <v>34</v>
      </c>
      <c r="E35" s="24" t="s">
        <v>19</v>
      </c>
      <c r="F35" s="29"/>
      <c r="G35" s="6">
        <f>IF(F35="мс","100",IF(F35="1ю",1,IF(F35=1,10,IF(F35=2,3,IF(F35=3,1,IF(F35="2ю",0.3,IF(F35="3ю",0.1,"")))))))</f>
      </c>
      <c r="H35" s="25">
        <v>0.0042592592592592595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5">
        <v>0.008993055555555554</v>
      </c>
      <c r="O35" s="25">
        <f>N35-H35</f>
        <v>0.004733796296296295</v>
      </c>
      <c r="P35" s="26">
        <v>0</v>
      </c>
      <c r="Q35" s="26">
        <f>I35+J35+K35+M35+L35</f>
        <v>0</v>
      </c>
      <c r="R35" s="25">
        <f>O35+Q35*TIMEVALUE("0:00:15")</f>
        <v>0.004733796296296295</v>
      </c>
      <c r="S35" s="60"/>
    </row>
    <row r="36" spans="1:19" ht="15">
      <c r="A36" s="33">
        <v>43.3</v>
      </c>
      <c r="B36" s="23" t="s">
        <v>71</v>
      </c>
      <c r="C36" s="24" t="s">
        <v>81</v>
      </c>
      <c r="D36" s="24" t="s">
        <v>34</v>
      </c>
      <c r="E36" s="24" t="s">
        <v>18</v>
      </c>
      <c r="F36" s="29"/>
      <c r="G36" s="6">
        <f>IF(F36="мс","100",IF(F36="1ю",1,IF(F36=1,10,IF(F36=2,3,IF(F36=3,1,IF(F36="2ю",0.3,IF(F36="3ю",0.1,"")))))))</f>
      </c>
      <c r="H36" s="25">
        <v>0.008993055555555554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5">
        <v>0.012939814814814814</v>
      </c>
      <c r="O36" s="25">
        <f>N36-H36</f>
        <v>0.003946759259259259</v>
      </c>
      <c r="P36" s="26">
        <v>0</v>
      </c>
      <c r="Q36" s="26">
        <f>I36+J36+K36+M36+L36</f>
        <v>0</v>
      </c>
      <c r="R36" s="25">
        <f>O36+Q36*TIMEVALUE("0:00:15")</f>
        <v>0.003946759259259259</v>
      </c>
      <c r="S36" s="60"/>
    </row>
    <row r="37" spans="1:19" ht="15">
      <c r="A37" s="33">
        <v>43.4</v>
      </c>
      <c r="B37" s="23" t="s">
        <v>71</v>
      </c>
      <c r="C37" s="24" t="s">
        <v>82</v>
      </c>
      <c r="D37" s="24" t="s">
        <v>34</v>
      </c>
      <c r="E37" s="24" t="s">
        <v>18</v>
      </c>
      <c r="F37" s="29"/>
      <c r="G37" s="6">
        <f>IF(F37="мс","100",IF(F37="1ю",1,IF(F37=1,10,IF(F37=2,3,IF(F37=3,1,IF(F37="2ю",0.3,IF(F37="3ю",0.1,"")))))))</f>
      </c>
      <c r="H37" s="25">
        <v>0.012939814814814814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5">
        <v>0.016296296296296295</v>
      </c>
      <c r="O37" s="25">
        <f>N37-H37</f>
        <v>0.003356481481481481</v>
      </c>
      <c r="P37" s="26">
        <v>0</v>
      </c>
      <c r="Q37" s="26">
        <f>I37+J37+K37+M37+L37</f>
        <v>0</v>
      </c>
      <c r="R37" s="25">
        <f>O37+Q37*TIMEVALUE("0:00:15")</f>
        <v>0.003356481481481481</v>
      </c>
      <c r="S37" s="61"/>
    </row>
    <row r="38" spans="1:19" ht="12.75">
      <c r="A38" s="33"/>
      <c r="B38" s="62" t="s">
        <v>50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57">
        <f>SUM(R34:R37)</f>
        <v>0.017858796296296296</v>
      </c>
      <c r="S38" s="27"/>
    </row>
    <row r="39" spans="1:19" ht="15">
      <c r="A39" s="33">
        <v>44.1</v>
      </c>
      <c r="B39" s="23" t="s">
        <v>72</v>
      </c>
      <c r="C39" s="24" t="s">
        <v>83</v>
      </c>
      <c r="D39" s="24" t="s">
        <v>34</v>
      </c>
      <c r="E39" s="24" t="s">
        <v>18</v>
      </c>
      <c r="F39" s="29"/>
      <c r="G39" s="6">
        <f>IF(F39="мс","100",IF(F39="1ю",1,IF(F39=1,10,IF(F39=2,3,IF(F39=3,1,IF(F39="2ю",0.3,IF(F39="3ю",0.1,"")))))))</f>
      </c>
      <c r="H39" s="25">
        <v>0</v>
      </c>
      <c r="I39" s="26">
        <v>3</v>
      </c>
      <c r="J39" s="26">
        <v>0</v>
      </c>
      <c r="K39" s="26">
        <v>0</v>
      </c>
      <c r="L39" s="26">
        <v>0</v>
      </c>
      <c r="M39" s="26">
        <v>1</v>
      </c>
      <c r="N39" s="25">
        <v>0.006203703703703704</v>
      </c>
      <c r="O39" s="25">
        <f>N39-H39</f>
        <v>0.006203703703703704</v>
      </c>
      <c r="P39" s="26">
        <v>0</v>
      </c>
      <c r="Q39" s="26">
        <f>I39+J39+K39+M39+L39</f>
        <v>4</v>
      </c>
      <c r="R39" s="25">
        <f>O39+Q39*TIMEVALUE("0:00:15")</f>
        <v>0.006898148148148149</v>
      </c>
      <c r="S39" s="59">
        <v>10</v>
      </c>
    </row>
    <row r="40" spans="1:19" ht="15">
      <c r="A40" s="33">
        <v>44.2</v>
      </c>
      <c r="B40" s="23" t="s">
        <v>72</v>
      </c>
      <c r="C40" s="24" t="s">
        <v>84</v>
      </c>
      <c r="D40" s="24" t="s">
        <v>34</v>
      </c>
      <c r="E40" s="24" t="s">
        <v>18</v>
      </c>
      <c r="F40" s="29"/>
      <c r="G40" s="6">
        <f>IF(F40="мс","100",IF(F40="1ю",1,IF(F40=1,10,IF(F40=2,3,IF(F40=3,1,IF(F40="2ю",0.3,IF(F40="3ю",0.1,"")))))))</f>
      </c>
      <c r="H40" s="25">
        <v>0.006203703703703704</v>
      </c>
      <c r="I40" s="26">
        <v>0</v>
      </c>
      <c r="J40" s="26">
        <v>0</v>
      </c>
      <c r="K40" s="26">
        <v>0</v>
      </c>
      <c r="L40" s="26">
        <v>1</v>
      </c>
      <c r="M40" s="26">
        <v>0</v>
      </c>
      <c r="N40" s="25">
        <v>0.009699074074074074</v>
      </c>
      <c r="O40" s="25">
        <f>N40-H40</f>
        <v>0.003495370370370369</v>
      </c>
      <c r="P40" s="26">
        <v>0</v>
      </c>
      <c r="Q40" s="26">
        <f>I40+J40+K40+M40+L40</f>
        <v>1</v>
      </c>
      <c r="R40" s="25">
        <f>O40+Q40*TIMEVALUE("0:00:15")</f>
        <v>0.00366898148148148</v>
      </c>
      <c r="S40" s="60"/>
    </row>
    <row r="41" spans="1:19" ht="15">
      <c r="A41" s="33">
        <v>44.3</v>
      </c>
      <c r="B41" s="23" t="s">
        <v>72</v>
      </c>
      <c r="C41" s="24" t="s">
        <v>85</v>
      </c>
      <c r="D41" s="24" t="s">
        <v>34</v>
      </c>
      <c r="E41" s="24" t="s">
        <v>18</v>
      </c>
      <c r="F41" s="29"/>
      <c r="G41" s="6">
        <f>IF(F41="мс","100",IF(F41="1ю",1,IF(F41=1,10,IF(F41=2,3,IF(F41=3,1,IF(F41="2ю",0.3,IF(F41="3ю",0.1,"")))))))</f>
      </c>
      <c r="H41" s="25">
        <v>0.009699074074074074</v>
      </c>
      <c r="I41" s="26">
        <v>0</v>
      </c>
      <c r="J41" s="26">
        <v>0</v>
      </c>
      <c r="K41" s="26">
        <v>1</v>
      </c>
      <c r="L41" s="26">
        <v>0</v>
      </c>
      <c r="M41" s="26">
        <v>0</v>
      </c>
      <c r="N41" s="25">
        <v>0.01462962962962963</v>
      </c>
      <c r="O41" s="25">
        <f>N41-H41</f>
        <v>0.004930555555555556</v>
      </c>
      <c r="P41" s="26">
        <v>0</v>
      </c>
      <c r="Q41" s="26">
        <f>I41+J41+K41+M41+L41</f>
        <v>1</v>
      </c>
      <c r="R41" s="25">
        <f>O41+Q41*TIMEVALUE("0:00:15")</f>
        <v>0.0051041666666666674</v>
      </c>
      <c r="S41" s="60"/>
    </row>
    <row r="42" spans="1:19" ht="15">
      <c r="A42" s="33">
        <v>44.4</v>
      </c>
      <c r="B42" s="23" t="s">
        <v>72</v>
      </c>
      <c r="C42" s="24" t="s">
        <v>86</v>
      </c>
      <c r="D42" s="24" t="s">
        <v>34</v>
      </c>
      <c r="E42" s="24" t="s">
        <v>18</v>
      </c>
      <c r="F42" s="29"/>
      <c r="G42" s="6">
        <f>IF(F42="мс","100",IF(F42="1ю",1,IF(F42=1,10,IF(F42=2,3,IF(F42=3,1,IF(F42="2ю",0.3,IF(F42="3ю",0.1,"")))))))</f>
      </c>
      <c r="H42" s="25">
        <v>0.01462962962962963</v>
      </c>
      <c r="I42" s="26">
        <v>1</v>
      </c>
      <c r="J42" s="26">
        <v>0</v>
      </c>
      <c r="K42" s="26">
        <v>0</v>
      </c>
      <c r="L42" s="26">
        <v>0</v>
      </c>
      <c r="M42" s="26">
        <v>0</v>
      </c>
      <c r="N42" s="25">
        <v>0.01869212962962963</v>
      </c>
      <c r="O42" s="25">
        <f>N42-H42</f>
        <v>0.004062500000000002</v>
      </c>
      <c r="P42" s="26">
        <v>0</v>
      </c>
      <c r="Q42" s="26">
        <f>I42+J42+K42+M42+L42</f>
        <v>1</v>
      </c>
      <c r="R42" s="25">
        <f>O42+Q42*TIMEVALUE("0:00:15")</f>
        <v>0.004236111111111113</v>
      </c>
      <c r="S42" s="61"/>
    </row>
    <row r="43" spans="1:19" ht="12.75">
      <c r="A43" s="33"/>
      <c r="B43" s="62" t="s">
        <v>50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4"/>
      <c r="R43" s="57">
        <f>SUM(R39:R42)</f>
        <v>0.019907407407407412</v>
      </c>
      <c r="S43" s="27"/>
    </row>
    <row r="44" spans="1:19" ht="15">
      <c r="A44" s="33">
        <v>47.1</v>
      </c>
      <c r="B44" s="23" t="s">
        <v>75</v>
      </c>
      <c r="C44" s="24" t="s">
        <v>94</v>
      </c>
      <c r="D44" s="24" t="s">
        <v>34</v>
      </c>
      <c r="E44" s="24" t="s">
        <v>18</v>
      </c>
      <c r="F44" s="29"/>
      <c r="G44" s="6">
        <f>IF(F44="мс","100",IF(F44="1ю",1,IF(F44=1,10,IF(F44=2,3,IF(F44=3,1,IF(F44="2ю",0.3,IF(F44="3ю",0.1,"")))))))</f>
      </c>
      <c r="H44" s="25">
        <v>0</v>
      </c>
      <c r="I44" s="26">
        <v>1</v>
      </c>
      <c r="J44" s="26">
        <v>0</v>
      </c>
      <c r="K44" s="26">
        <v>0</v>
      </c>
      <c r="L44" s="26">
        <v>0</v>
      </c>
      <c r="M44" s="26">
        <v>0</v>
      </c>
      <c r="N44" s="25">
        <v>0.002314814814814815</v>
      </c>
      <c r="O44" s="25">
        <f>N44-H44</f>
        <v>0.002314814814814815</v>
      </c>
      <c r="P44" s="26">
        <v>0</v>
      </c>
      <c r="Q44" s="26">
        <f>I44+J44+K44+M44+L44</f>
        <v>1</v>
      </c>
      <c r="R44" s="25">
        <f>O44+Q44*TIMEVALUE("0:00:15")</f>
        <v>0.002488425925925926</v>
      </c>
      <c r="S44" s="59">
        <v>6</v>
      </c>
    </row>
    <row r="45" spans="1:19" ht="30">
      <c r="A45" s="33">
        <v>47.2</v>
      </c>
      <c r="B45" s="23" t="s">
        <v>75</v>
      </c>
      <c r="C45" s="24" t="s">
        <v>95</v>
      </c>
      <c r="D45" s="24" t="s">
        <v>34</v>
      </c>
      <c r="E45" s="24" t="s">
        <v>19</v>
      </c>
      <c r="F45" s="29"/>
      <c r="G45" s="6">
        <f>IF(F45="мс","100",IF(F45="1ю",1,IF(F45=1,10,IF(F45=2,3,IF(F45=3,1,IF(F45="2ю",0.3,IF(F45="3ю",0.1,"")))))))</f>
      </c>
      <c r="H45" s="25">
        <v>0.002314814814814815</v>
      </c>
      <c r="I45" s="26">
        <v>0</v>
      </c>
      <c r="J45" s="26">
        <v>0</v>
      </c>
      <c r="K45" s="26">
        <v>0</v>
      </c>
      <c r="L45" s="26">
        <v>0</v>
      </c>
      <c r="M45" s="26">
        <v>6</v>
      </c>
      <c r="N45" s="25">
        <v>0.005636574074074074</v>
      </c>
      <c r="O45" s="25">
        <f>N45-H45</f>
        <v>0.003321759259259259</v>
      </c>
      <c r="P45" s="26">
        <v>0</v>
      </c>
      <c r="Q45" s="26">
        <f>I45+J45+K45+M45+L45</f>
        <v>6</v>
      </c>
      <c r="R45" s="25">
        <f>O45+Q45*TIMEVALUE("0:00:15")</f>
        <v>0.004363425925925926</v>
      </c>
      <c r="S45" s="60"/>
    </row>
    <row r="46" spans="1:19" ht="15">
      <c r="A46" s="33">
        <v>47.3</v>
      </c>
      <c r="B46" s="23" t="s">
        <v>75</v>
      </c>
      <c r="C46" s="24" t="s">
        <v>96</v>
      </c>
      <c r="D46" s="24" t="s">
        <v>34</v>
      </c>
      <c r="E46" s="24" t="s">
        <v>19</v>
      </c>
      <c r="F46" s="29"/>
      <c r="G46" s="6">
        <f>IF(F46="мс","100",IF(F46="1ю",1,IF(F46=1,10,IF(F46=2,3,IF(F46=3,1,IF(F46="2ю",0.3,IF(F46="3ю",0.1,"")))))))</f>
      </c>
      <c r="H46" s="25">
        <v>0.005636574074074074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5">
        <v>0.008425925925925925</v>
      </c>
      <c r="O46" s="25">
        <f>N46-H46</f>
        <v>0.002789351851851851</v>
      </c>
      <c r="P46" s="26">
        <v>0</v>
      </c>
      <c r="Q46" s="26">
        <f>I46+J46+K46+M46+L46</f>
        <v>0</v>
      </c>
      <c r="R46" s="25">
        <f>O46+Q46*TIMEVALUE("0:00:15")</f>
        <v>0.002789351851851851</v>
      </c>
      <c r="S46" s="60"/>
    </row>
    <row r="47" spans="1:19" ht="15">
      <c r="A47" s="33">
        <v>47.4</v>
      </c>
      <c r="B47" s="23" t="s">
        <v>75</v>
      </c>
      <c r="C47" s="24" t="s">
        <v>97</v>
      </c>
      <c r="D47" s="24" t="s">
        <v>34</v>
      </c>
      <c r="E47" s="24" t="s">
        <v>18</v>
      </c>
      <c r="F47" s="29"/>
      <c r="G47" s="6">
        <f>IF(F47="мс","100",IF(F47="1ю",1,IF(F47=1,10,IF(F47=2,3,IF(F47=3,1,IF(F47="2ю",0.3,IF(F47="3ю",0.1,"")))))))</f>
      </c>
      <c r="H47" s="25">
        <v>0.008425925925925925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5">
        <v>0.010729166666666666</v>
      </c>
      <c r="O47" s="25">
        <f>N47-H47</f>
        <v>0.002303240740740741</v>
      </c>
      <c r="P47" s="26">
        <v>0</v>
      </c>
      <c r="Q47" s="26">
        <f>I47+J47+K47+M47+L47</f>
        <v>0</v>
      </c>
      <c r="R47" s="25">
        <f>O47+Q47*TIMEVALUE("0:00:15")</f>
        <v>0.002303240740740741</v>
      </c>
      <c r="S47" s="61"/>
    </row>
    <row r="48" spans="1:19" ht="12.75">
      <c r="A48" s="33"/>
      <c r="B48" s="62" t="s">
        <v>50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4"/>
      <c r="R48" s="57">
        <f>SUM(R44:R47)</f>
        <v>0.011944444444444445</v>
      </c>
      <c r="S48" s="27"/>
    </row>
    <row r="49" spans="1:19" ht="15">
      <c r="A49" s="33">
        <v>52.1</v>
      </c>
      <c r="B49" s="23" t="s">
        <v>106</v>
      </c>
      <c r="C49" s="24" t="s">
        <v>122</v>
      </c>
      <c r="D49" s="24" t="s">
        <v>34</v>
      </c>
      <c r="E49" s="24" t="s">
        <v>18</v>
      </c>
      <c r="F49" s="29"/>
      <c r="G49" s="6">
        <f>IF(F49="мс","100",IF(F49="1ю",1,IF(F49=1,10,IF(F49=2,3,IF(F49=3,1,IF(F49="2ю",0.3,IF(F49="3ю",0.1,"")))))))</f>
      </c>
      <c r="H49" s="25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5">
        <v>0.00369212962962963</v>
      </c>
      <c r="O49" s="25">
        <f>N49-H49</f>
        <v>0.00369212962962963</v>
      </c>
      <c r="P49" s="26">
        <v>0</v>
      </c>
      <c r="Q49" s="26">
        <f>I49+J49+K49+M49+L49</f>
        <v>0</v>
      </c>
      <c r="R49" s="25">
        <f>O49+Q49*TIMEVALUE("0:00:15")</f>
        <v>0.00369212962962963</v>
      </c>
      <c r="S49" s="59">
        <v>9</v>
      </c>
    </row>
    <row r="50" spans="1:19" ht="15">
      <c r="A50" s="33">
        <v>52.2</v>
      </c>
      <c r="B50" s="23" t="s">
        <v>106</v>
      </c>
      <c r="C50" s="24" t="s">
        <v>123</v>
      </c>
      <c r="D50" s="24" t="s">
        <v>34</v>
      </c>
      <c r="E50" s="24" t="s">
        <v>18</v>
      </c>
      <c r="F50" s="29"/>
      <c r="G50" s="6">
        <f>IF(F50="мс","100",IF(F50="1ю",1,IF(F50=1,10,IF(F50=2,3,IF(F50=3,1,IF(F50="2ю",0.3,IF(F50="3ю",0.1,"")))))))</f>
      </c>
      <c r="H50" s="25">
        <v>0.00369212962962963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5">
        <v>0.007534722222222221</v>
      </c>
      <c r="O50" s="25">
        <f>N50-H50</f>
        <v>0.0038425925925925915</v>
      </c>
      <c r="P50" s="26">
        <v>0</v>
      </c>
      <c r="Q50" s="26">
        <f>I50+J50+K50+M50+L50</f>
        <v>0</v>
      </c>
      <c r="R50" s="25">
        <f>O50+Q50*TIMEVALUE("0:00:15")</f>
        <v>0.0038425925925925915</v>
      </c>
      <c r="S50" s="60"/>
    </row>
    <row r="51" spans="1:19" ht="15">
      <c r="A51" s="33">
        <v>52.3</v>
      </c>
      <c r="B51" s="23" t="s">
        <v>106</v>
      </c>
      <c r="C51" s="24" t="s">
        <v>124</v>
      </c>
      <c r="D51" s="24" t="s">
        <v>34</v>
      </c>
      <c r="E51" s="24" t="s">
        <v>18</v>
      </c>
      <c r="F51" s="29"/>
      <c r="G51" s="6">
        <f>IF(F51="мс","100",IF(F51="1ю",1,IF(F51=1,10,IF(F51=2,3,IF(F51=3,1,IF(F51="2ю",0.3,IF(F51="3ю",0.1,"")))))))</f>
      </c>
      <c r="H51" s="25">
        <v>0.007534722222222221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5">
        <v>0.012268518518518519</v>
      </c>
      <c r="O51" s="25">
        <f>N51-H51</f>
        <v>0.004733796296296298</v>
      </c>
      <c r="P51" s="26">
        <v>0</v>
      </c>
      <c r="Q51" s="26">
        <f>I51+J51+K51+M51+L51</f>
        <v>0</v>
      </c>
      <c r="R51" s="25">
        <f>O51+Q51*TIMEVALUE("0:00:15")</f>
        <v>0.004733796296296298</v>
      </c>
      <c r="S51" s="60"/>
    </row>
    <row r="52" spans="1:19" ht="30">
      <c r="A52" s="33">
        <v>52.4</v>
      </c>
      <c r="B52" s="23" t="s">
        <v>106</v>
      </c>
      <c r="C52" s="24" t="s">
        <v>125</v>
      </c>
      <c r="D52" s="24" t="s">
        <v>34</v>
      </c>
      <c r="E52" s="24" t="s">
        <v>19</v>
      </c>
      <c r="F52" s="29"/>
      <c r="G52" s="6">
        <f>IF(F52="мс","100",IF(F52="1ю",1,IF(F52=1,10,IF(F52=2,3,IF(F52=3,1,IF(F52="2ю",0.3,IF(F52="3ю",0.1,"")))))))</f>
      </c>
      <c r="H52" s="25">
        <v>0.012268518518518519</v>
      </c>
      <c r="I52" s="26">
        <v>1</v>
      </c>
      <c r="J52" s="26">
        <v>0</v>
      </c>
      <c r="K52" s="26">
        <v>1</v>
      </c>
      <c r="L52" s="26">
        <v>0</v>
      </c>
      <c r="M52" s="26">
        <v>0</v>
      </c>
      <c r="N52" s="25">
        <v>0.018784722222222223</v>
      </c>
      <c r="O52" s="25">
        <f>N52-H52</f>
        <v>0.006516203703703705</v>
      </c>
      <c r="P52" s="26">
        <v>0</v>
      </c>
      <c r="Q52" s="26">
        <f>I52+J52+K52+M52+L52</f>
        <v>2</v>
      </c>
      <c r="R52" s="25">
        <f>O52+Q52*TIMEVALUE("0:00:15")</f>
        <v>0.0068634259259259265</v>
      </c>
      <c r="S52" s="61"/>
    </row>
    <row r="53" spans="1:19" ht="12.75">
      <c r="A53" s="33"/>
      <c r="B53" s="62" t="s">
        <v>50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4"/>
      <c r="R53" s="57">
        <f>SUM(R49:R52)</f>
        <v>0.019131944444444444</v>
      </c>
      <c r="S53" s="27"/>
    </row>
    <row r="54" spans="1:19" ht="15">
      <c r="A54" s="33">
        <v>57.1</v>
      </c>
      <c r="B54" s="23" t="s">
        <v>98</v>
      </c>
      <c r="C54" s="24" t="s">
        <v>99</v>
      </c>
      <c r="D54" s="24" t="s">
        <v>34</v>
      </c>
      <c r="E54" s="24" t="s">
        <v>18</v>
      </c>
      <c r="F54" s="29"/>
      <c r="G54" s="6">
        <f>IF(F54="мс","100",IF(F54="1ю",1,IF(F54=1,10,IF(F54=2,3,IF(F54=3,1,IF(F54="2ю",0.3,IF(F54="3ю",0.1,"")))))))</f>
      </c>
      <c r="H54" s="25">
        <v>0.015509259259259257</v>
      </c>
      <c r="I54" s="26">
        <v>1</v>
      </c>
      <c r="J54" s="26">
        <v>0</v>
      </c>
      <c r="K54" s="26">
        <v>0</v>
      </c>
      <c r="L54" s="26">
        <v>0</v>
      </c>
      <c r="M54" s="26">
        <v>3</v>
      </c>
      <c r="N54" s="25">
        <v>0.017731481481481483</v>
      </c>
      <c r="O54" s="25">
        <f>N54-H54</f>
        <v>0.002222222222222226</v>
      </c>
      <c r="P54" s="26">
        <v>0</v>
      </c>
      <c r="Q54" s="26">
        <f>I54+J54+K54+M54+L54</f>
        <v>4</v>
      </c>
      <c r="R54" s="25">
        <f>O54+Q54*TIMEVALUE("0:00:15")</f>
        <v>0.0029166666666666707</v>
      </c>
      <c r="S54" s="59">
        <v>4</v>
      </c>
    </row>
    <row r="55" spans="1:19" ht="30">
      <c r="A55" s="33">
        <v>57.2</v>
      </c>
      <c r="B55" s="23" t="s">
        <v>98</v>
      </c>
      <c r="C55" s="24" t="s">
        <v>100</v>
      </c>
      <c r="D55" s="24" t="s">
        <v>34</v>
      </c>
      <c r="E55" s="24" t="s">
        <v>18</v>
      </c>
      <c r="F55" s="29"/>
      <c r="G55" s="6">
        <f>IF(F55="мс","100",IF(F55="1ю",1,IF(F55=1,10,IF(F55=2,3,IF(F55=3,1,IF(F55="2ю",0.3,IF(F55="3ю",0.1,"")))))))</f>
      </c>
      <c r="H55" s="25">
        <v>0.017731481481481483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5">
        <v>0.02013888888888889</v>
      </c>
      <c r="O55" s="25">
        <f>N55-H55</f>
        <v>0.0024074074074074067</v>
      </c>
      <c r="P55" s="26">
        <v>0</v>
      </c>
      <c r="Q55" s="26">
        <f>I55+J55+K55+M55+L55</f>
        <v>0</v>
      </c>
      <c r="R55" s="25">
        <f>O55+Q55*TIMEVALUE("0:00:15")</f>
        <v>0.0024074074074074067</v>
      </c>
      <c r="S55" s="60"/>
    </row>
    <row r="56" spans="1:19" ht="15">
      <c r="A56" s="33">
        <v>57.3</v>
      </c>
      <c r="B56" s="23" t="s">
        <v>98</v>
      </c>
      <c r="C56" s="24" t="s">
        <v>43</v>
      </c>
      <c r="D56" s="24" t="s">
        <v>34</v>
      </c>
      <c r="E56" s="24" t="s">
        <v>18</v>
      </c>
      <c r="F56" s="29"/>
      <c r="G56" s="6">
        <f>IF(F56="мс","100",IF(F56="1ю",1,IF(F56=1,10,IF(F56=2,3,IF(F56=3,1,IF(F56="2ю",0.3,IF(F56="3ю",0.1,"")))))))</f>
      </c>
      <c r="H56" s="25">
        <v>0.02013888888888889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5">
        <v>0.022604166666666665</v>
      </c>
      <c r="O56" s="25">
        <f>N56-H56</f>
        <v>0.0024652777777777746</v>
      </c>
      <c r="P56" s="26">
        <v>0</v>
      </c>
      <c r="Q56" s="26">
        <f>I56+J56+K56+M56+L56</f>
        <v>0</v>
      </c>
      <c r="R56" s="25">
        <f>O56+Q56*TIMEVALUE("0:00:15")</f>
        <v>0.0024652777777777746</v>
      </c>
      <c r="S56" s="60"/>
    </row>
    <row r="57" spans="1:19" ht="15">
      <c r="A57" s="33">
        <v>57.4</v>
      </c>
      <c r="B57" s="23" t="s">
        <v>98</v>
      </c>
      <c r="C57" s="24" t="s">
        <v>101</v>
      </c>
      <c r="D57" s="24" t="s">
        <v>34</v>
      </c>
      <c r="E57" s="24" t="s">
        <v>19</v>
      </c>
      <c r="F57" s="29"/>
      <c r="G57" s="6">
        <f>IF(F57="мс","100",IF(F57="1ю",1,IF(F57=1,10,IF(F57=2,3,IF(F57=3,1,IF(F57="2ю",0.3,IF(F57="3ю",0.1,"")))))))</f>
      </c>
      <c r="H57" s="25">
        <v>0.022604166666666665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5">
        <v>0.025405092592592594</v>
      </c>
      <c r="O57" s="25">
        <f>N57-H57</f>
        <v>0.002800925925925929</v>
      </c>
      <c r="P57" s="26">
        <v>0</v>
      </c>
      <c r="Q57" s="26">
        <f>I57+J57+K57+M57+L57</f>
        <v>0</v>
      </c>
      <c r="R57" s="25">
        <f>O57+Q57*TIMEVALUE("0:00:15")</f>
        <v>0.002800925925925929</v>
      </c>
      <c r="S57" s="61"/>
    </row>
    <row r="58" spans="1:19" ht="12.75">
      <c r="A58" s="37"/>
      <c r="B58" s="62" t="s">
        <v>50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  <c r="R58" s="58">
        <f>SUM(R54:R57)</f>
        <v>0.010590277777777782</v>
      </c>
      <c r="S58" s="44"/>
    </row>
    <row r="59" spans="1:19" ht="15">
      <c r="A59" s="37"/>
      <c r="B59" s="38"/>
      <c r="C59" s="39"/>
      <c r="D59" s="39"/>
      <c r="E59" s="39"/>
      <c r="F59" s="40"/>
      <c r="G59" s="41"/>
      <c r="H59" s="42"/>
      <c r="I59" s="43"/>
      <c r="J59" s="43"/>
      <c r="K59" s="43"/>
      <c r="L59" s="43"/>
      <c r="M59" s="43"/>
      <c r="N59" s="42"/>
      <c r="O59" s="42"/>
      <c r="P59" s="43"/>
      <c r="Q59" s="43"/>
      <c r="R59" s="42"/>
      <c r="S59" s="44"/>
    </row>
    <row r="60" spans="2:19" ht="12.75">
      <c r="B60" s="36"/>
      <c r="C60" s="67" t="s">
        <v>51</v>
      </c>
      <c r="D60" s="67"/>
      <c r="E60" s="67"/>
      <c r="F60" s="67"/>
      <c r="G60" s="41" t="e">
        <f>SUM(#REF!)*2</f>
        <v>#REF!</v>
      </c>
      <c r="H60" s="47"/>
      <c r="I60" s="43"/>
      <c r="J60" s="43"/>
      <c r="K60" s="43"/>
      <c r="L60" s="43"/>
      <c r="M60" s="43"/>
      <c r="N60" s="42"/>
      <c r="O60" s="42"/>
      <c r="P60" s="43"/>
      <c r="Q60" s="43"/>
      <c r="R60" s="42"/>
      <c r="S60" s="44"/>
    </row>
    <row r="61" spans="2:9" ht="12.75">
      <c r="B61" s="36"/>
      <c r="C61" s="48"/>
      <c r="D61" s="48"/>
      <c r="E61" s="48"/>
      <c r="F61" s="48"/>
      <c r="G61" s="49"/>
      <c r="I61" s="49"/>
    </row>
    <row r="63" spans="3:16" ht="15">
      <c r="C63" s="68" t="s">
        <v>133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50"/>
    </row>
  </sheetData>
  <sheetProtection/>
  <mergeCells count="30">
    <mergeCell ref="C5:S5"/>
    <mergeCell ref="B6:C6"/>
    <mergeCell ref="O6:S6"/>
    <mergeCell ref="O1:S1"/>
    <mergeCell ref="O2:Q2"/>
    <mergeCell ref="Q3:S3"/>
    <mergeCell ref="A4:S4"/>
    <mergeCell ref="H8:M8"/>
    <mergeCell ref="C60:F60"/>
    <mergeCell ref="C63:O63"/>
    <mergeCell ref="B13:Q13"/>
    <mergeCell ref="B18:Q18"/>
    <mergeCell ref="B23:Q23"/>
    <mergeCell ref="B28:Q28"/>
    <mergeCell ref="B33:Q33"/>
    <mergeCell ref="B38:Q38"/>
    <mergeCell ref="B43:Q43"/>
    <mergeCell ref="B58:Q58"/>
    <mergeCell ref="S9:S12"/>
    <mergeCell ref="S14:S17"/>
    <mergeCell ref="S19:S22"/>
    <mergeCell ref="S24:S27"/>
    <mergeCell ref="S29:S32"/>
    <mergeCell ref="S34:S37"/>
    <mergeCell ref="S39:S42"/>
    <mergeCell ref="S44:S47"/>
    <mergeCell ref="S49:S52"/>
    <mergeCell ref="S54:S57"/>
    <mergeCell ref="B48:Q48"/>
    <mergeCell ref="B53:Q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90" zoomScaleNormal="90" zoomScalePageLayoutView="0" workbookViewId="0" topLeftCell="A19">
      <selection activeCell="S24" sqref="S24:S27"/>
    </sheetView>
  </sheetViews>
  <sheetFormatPr defaultColWidth="9.00390625" defaultRowHeight="12.75"/>
  <cols>
    <col min="1" max="1" width="6.875" style="0" bestFit="1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hidden="1" customWidth="1"/>
    <col min="7" max="7" width="5.00390625" style="0" hidden="1" customWidth="1"/>
    <col min="8" max="8" width="7.875" style="34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</cols>
  <sheetData>
    <row r="1" spans="1:19" ht="15.75">
      <c r="A1" s="1"/>
      <c r="O1" s="69" t="s">
        <v>0</v>
      </c>
      <c r="P1" s="69"/>
      <c r="Q1" s="69"/>
      <c r="R1" s="69"/>
      <c r="S1" s="69"/>
    </row>
    <row r="2" spans="1:17" ht="12.75">
      <c r="A2" s="1"/>
      <c r="O2" s="70" t="s">
        <v>1</v>
      </c>
      <c r="P2" s="70"/>
      <c r="Q2" s="70"/>
    </row>
    <row r="3" spans="1:19" ht="18">
      <c r="A3" s="2"/>
      <c r="B3" s="3"/>
      <c r="C3" s="3"/>
      <c r="D3" s="3"/>
      <c r="E3" s="3"/>
      <c r="F3" s="3"/>
      <c r="G3" s="3"/>
      <c r="H3" s="32"/>
      <c r="I3" s="3"/>
      <c r="J3" s="3"/>
      <c r="K3" s="3"/>
      <c r="Q3" s="71" t="s">
        <v>20</v>
      </c>
      <c r="R3" s="71"/>
      <c r="S3" s="71"/>
    </row>
    <row r="4" spans="1:19" ht="15">
      <c r="A4" s="72" t="s">
        <v>21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ht="18">
      <c r="A5" s="2"/>
      <c r="B5" s="3"/>
      <c r="C5" s="73" t="s">
        <v>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8">
      <c r="A6" s="2"/>
      <c r="B6" s="74" t="s">
        <v>3</v>
      </c>
      <c r="C6" s="74"/>
      <c r="D6" s="4"/>
      <c r="E6" s="4"/>
      <c r="F6" s="4"/>
      <c r="G6" s="3"/>
      <c r="H6" s="32"/>
      <c r="I6" s="3"/>
      <c r="J6" s="5"/>
      <c r="K6" s="3"/>
      <c r="O6" s="74" t="s">
        <v>134</v>
      </c>
      <c r="P6" s="74"/>
      <c r="Q6" s="74"/>
      <c r="R6" s="74"/>
      <c r="S6" s="74"/>
    </row>
    <row r="7" spans="1:19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32</v>
      </c>
      <c r="F7" s="7" t="s">
        <v>8</v>
      </c>
      <c r="G7" s="8" t="s">
        <v>9</v>
      </c>
      <c r="H7" s="35" t="s">
        <v>10</v>
      </c>
      <c r="I7" s="9" t="s">
        <v>30</v>
      </c>
      <c r="J7" s="10" t="s">
        <v>31</v>
      </c>
      <c r="K7" s="9" t="s">
        <v>35</v>
      </c>
      <c r="L7" s="11" t="s">
        <v>48</v>
      </c>
      <c r="M7" s="11" t="s">
        <v>11</v>
      </c>
      <c r="N7" s="12" t="s">
        <v>12</v>
      </c>
      <c r="O7" s="13" t="s">
        <v>13</v>
      </c>
      <c r="P7" s="13" t="s">
        <v>49</v>
      </c>
      <c r="Q7" s="13" t="s">
        <v>14</v>
      </c>
      <c r="R7" s="14" t="s">
        <v>15</v>
      </c>
      <c r="S7" s="14" t="s">
        <v>16</v>
      </c>
    </row>
    <row r="8" spans="1:19" ht="15.75" customHeight="1">
      <c r="A8" s="31"/>
      <c r="B8" s="16"/>
      <c r="C8" s="17"/>
      <c r="D8" s="17"/>
      <c r="E8" s="17"/>
      <c r="F8" s="18"/>
      <c r="G8" s="15"/>
      <c r="H8" s="65" t="s">
        <v>47</v>
      </c>
      <c r="I8" s="66"/>
      <c r="J8" s="66"/>
      <c r="K8" s="66"/>
      <c r="L8" s="66"/>
      <c r="M8" s="66"/>
      <c r="N8" s="19"/>
      <c r="O8" s="19"/>
      <c r="P8" s="19"/>
      <c r="Q8" s="20"/>
      <c r="R8" s="19"/>
      <c r="S8" s="21"/>
    </row>
    <row r="9" spans="1:19" ht="15">
      <c r="A9" s="33">
        <v>20.1</v>
      </c>
      <c r="B9" s="23" t="s">
        <v>107</v>
      </c>
      <c r="C9" s="24" t="s">
        <v>129</v>
      </c>
      <c r="D9" s="24" t="s">
        <v>36</v>
      </c>
      <c r="E9" s="24" t="s">
        <v>19</v>
      </c>
      <c r="F9" s="29"/>
      <c r="G9" s="6">
        <f>IF(F9="мс","100",IF(F9="1ю",1,IF(F9=1,10,IF(F9=2,3,IF(F9=3,1,IF(F9="2ю",0.3,IF(F9="3ю",0.1,"")))))))</f>
      </c>
      <c r="H9" s="25">
        <v>0</v>
      </c>
      <c r="I9" s="26">
        <v>2</v>
      </c>
      <c r="J9" s="26">
        <v>11</v>
      </c>
      <c r="K9" s="26">
        <v>0</v>
      </c>
      <c r="L9" s="26">
        <v>0</v>
      </c>
      <c r="M9" s="26">
        <v>4</v>
      </c>
      <c r="N9" s="25">
        <v>0.006145833333333333</v>
      </c>
      <c r="O9" s="25">
        <f>N9-H9</f>
        <v>0.006145833333333333</v>
      </c>
      <c r="P9" s="26">
        <v>0</v>
      </c>
      <c r="Q9" s="26">
        <f>I9+J9+K9+M9+L9</f>
        <v>17</v>
      </c>
      <c r="R9" s="25">
        <f>O9+Q9*TIMEVALUE("0:00:15")</f>
        <v>0.009097222222222222</v>
      </c>
      <c r="S9" s="59">
        <v>8</v>
      </c>
    </row>
    <row r="10" spans="1:19" ht="15">
      <c r="A10" s="33">
        <v>20.2</v>
      </c>
      <c r="B10" s="23" t="s">
        <v>107</v>
      </c>
      <c r="C10" s="24" t="s">
        <v>130</v>
      </c>
      <c r="D10" s="24" t="s">
        <v>36</v>
      </c>
      <c r="E10" s="24" t="s">
        <v>18</v>
      </c>
      <c r="F10" s="29"/>
      <c r="G10" s="6">
        <f>IF(F10="мс","100",IF(F10="1ю",1,IF(F10=1,10,IF(F10=2,3,IF(F10=3,1,IF(F10="2ю",0.3,IF(F10="3ю",0.1,"")))))))</f>
      </c>
      <c r="H10" s="25">
        <v>0.006145833333333333</v>
      </c>
      <c r="I10" s="26">
        <v>0</v>
      </c>
      <c r="J10" s="26">
        <v>1</v>
      </c>
      <c r="K10" s="26">
        <v>10</v>
      </c>
      <c r="L10" s="26">
        <v>0</v>
      </c>
      <c r="M10" s="26">
        <v>3</v>
      </c>
      <c r="N10" s="25">
        <v>0.01324074074074074</v>
      </c>
      <c r="O10" s="25">
        <f>N10-H10</f>
        <v>0.007094907407407407</v>
      </c>
      <c r="P10" s="26">
        <v>0</v>
      </c>
      <c r="Q10" s="26">
        <f>I10+J10+K10+M10+L10</f>
        <v>14</v>
      </c>
      <c r="R10" s="25">
        <f>O10+Q10*TIMEVALUE("0:00:15")</f>
        <v>0.009525462962962963</v>
      </c>
      <c r="S10" s="60"/>
    </row>
    <row r="11" spans="1:19" ht="15">
      <c r="A11" s="33">
        <v>20.3</v>
      </c>
      <c r="B11" s="23" t="s">
        <v>107</v>
      </c>
      <c r="C11" s="24" t="s">
        <v>131</v>
      </c>
      <c r="D11" s="24" t="s">
        <v>36</v>
      </c>
      <c r="E11" s="24" t="s">
        <v>18</v>
      </c>
      <c r="F11" s="29"/>
      <c r="G11" s="6">
        <f>IF(F11="мс","100",IF(F11="1ю",1,IF(F11=1,10,IF(F11=2,3,IF(F11=3,1,IF(F11="2ю",0.3,IF(F11="3ю",0.1,"")))))))</f>
      </c>
      <c r="H11" s="25">
        <v>0.01324074074074074</v>
      </c>
      <c r="I11" s="26">
        <v>4</v>
      </c>
      <c r="J11" s="26">
        <v>0</v>
      </c>
      <c r="K11" s="26">
        <v>1</v>
      </c>
      <c r="L11" s="26">
        <v>0</v>
      </c>
      <c r="M11" s="26">
        <v>0</v>
      </c>
      <c r="N11" s="25">
        <v>0.019976851851851853</v>
      </c>
      <c r="O11" s="25">
        <f>N11-H11</f>
        <v>0.006736111111111113</v>
      </c>
      <c r="P11" s="26">
        <v>0</v>
      </c>
      <c r="Q11" s="26">
        <f>I11+J11+K11+M11+L11</f>
        <v>5</v>
      </c>
      <c r="R11" s="25">
        <f>O11+Q11*TIMEVALUE("0:00:15")</f>
        <v>0.007604166666666669</v>
      </c>
      <c r="S11" s="60"/>
    </row>
    <row r="12" spans="1:19" ht="15">
      <c r="A12" s="33">
        <v>20.4</v>
      </c>
      <c r="B12" s="23" t="s">
        <v>107</v>
      </c>
      <c r="C12" s="24" t="s">
        <v>132</v>
      </c>
      <c r="D12" s="24" t="s">
        <v>36</v>
      </c>
      <c r="E12" s="24" t="s">
        <v>18</v>
      </c>
      <c r="F12" s="29"/>
      <c r="G12" s="6">
        <f>IF(F12="мс","100",IF(F12="1ю",1,IF(F12=1,10,IF(F12=2,3,IF(F12=3,1,IF(F12="2ю",0.3,IF(F12="3ю",0.1,"")))))))</f>
      </c>
      <c r="H12" s="25">
        <v>0.019976851851851853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5">
        <v>0.026273148148148153</v>
      </c>
      <c r="O12" s="25">
        <f>N12-H12</f>
        <v>0.0062962962962963</v>
      </c>
      <c r="P12" s="26">
        <v>0</v>
      </c>
      <c r="Q12" s="26">
        <f>I12+J12+K12+M12+L12</f>
        <v>0</v>
      </c>
      <c r="R12" s="25">
        <f>O12+Q12*TIMEVALUE("0:00:15")</f>
        <v>0.0062962962962963</v>
      </c>
      <c r="S12" s="61"/>
    </row>
    <row r="13" spans="1:19" ht="15" customHeight="1">
      <c r="A13" s="33"/>
      <c r="B13" s="62" t="s">
        <v>50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57">
        <f>SUM(R9:R12)</f>
        <v>0.032523148148148155</v>
      </c>
      <c r="S13" s="27"/>
    </row>
    <row r="14" spans="1:19" ht="15">
      <c r="A14" s="33">
        <v>48.1</v>
      </c>
      <c r="B14" s="23" t="s">
        <v>103</v>
      </c>
      <c r="C14" s="24" t="s">
        <v>40</v>
      </c>
      <c r="D14" s="24" t="s">
        <v>36</v>
      </c>
      <c r="E14" s="24" t="s">
        <v>18</v>
      </c>
      <c r="F14" s="29"/>
      <c r="G14" s="6">
        <f>IF(F14="мс","100",IF(F14="1ю",1,IF(F14=1,10,IF(F14=2,3,IF(F14=3,1,IF(F14="2ю",0.3,IF(F14="3ю",0.1,"")))))))</f>
      </c>
      <c r="H14" s="25">
        <v>0</v>
      </c>
      <c r="I14" s="26">
        <v>0</v>
      </c>
      <c r="J14" s="26">
        <v>0</v>
      </c>
      <c r="K14" s="26">
        <v>0</v>
      </c>
      <c r="L14" s="26">
        <v>1</v>
      </c>
      <c r="M14" s="26">
        <v>0</v>
      </c>
      <c r="N14" s="25">
        <v>0.0022222222222222222</v>
      </c>
      <c r="O14" s="25">
        <f>N14-H14</f>
        <v>0.0022222222222222222</v>
      </c>
      <c r="P14" s="26">
        <v>0</v>
      </c>
      <c r="Q14" s="26">
        <f>I14+J14+K14+M14+L14</f>
        <v>1</v>
      </c>
      <c r="R14" s="25">
        <f>O14+Q14*TIMEVALUE("0:00:15")</f>
        <v>0.002395833333333333</v>
      </c>
      <c r="S14" s="59">
        <v>2</v>
      </c>
    </row>
    <row r="15" spans="1:19" ht="15">
      <c r="A15" s="33">
        <v>48.2</v>
      </c>
      <c r="B15" s="23" t="s">
        <v>103</v>
      </c>
      <c r="C15" s="24" t="s">
        <v>112</v>
      </c>
      <c r="D15" s="24" t="s">
        <v>36</v>
      </c>
      <c r="E15" s="24" t="s">
        <v>18</v>
      </c>
      <c r="F15" s="29"/>
      <c r="G15" s="6">
        <f>IF(F15="мс","100",IF(F15="1ю",1,IF(F15=1,10,IF(F15=2,3,IF(F15=3,1,IF(F15="2ю",0.3,IF(F15="3ю",0.1,"")))))))</f>
      </c>
      <c r="H15" s="25">
        <v>0.0022222222222222222</v>
      </c>
      <c r="I15" s="26">
        <v>1</v>
      </c>
      <c r="J15" s="26">
        <v>0</v>
      </c>
      <c r="K15" s="26">
        <v>0</v>
      </c>
      <c r="L15" s="26">
        <v>0</v>
      </c>
      <c r="M15" s="26">
        <v>0</v>
      </c>
      <c r="N15" s="25">
        <v>0.004560185185185185</v>
      </c>
      <c r="O15" s="25">
        <f>N15-H15</f>
        <v>0.002337962962962963</v>
      </c>
      <c r="P15" s="26">
        <v>0</v>
      </c>
      <c r="Q15" s="26">
        <f>I15+J15+K15+M15+L15</f>
        <v>1</v>
      </c>
      <c r="R15" s="25">
        <f>O15+Q15*TIMEVALUE("0:00:15")</f>
        <v>0.002511574074074074</v>
      </c>
      <c r="S15" s="60"/>
    </row>
    <row r="16" spans="1:19" ht="15">
      <c r="A16" s="33">
        <v>48.3</v>
      </c>
      <c r="B16" s="23" t="s">
        <v>103</v>
      </c>
      <c r="C16" s="24" t="s">
        <v>113</v>
      </c>
      <c r="D16" s="24" t="s">
        <v>36</v>
      </c>
      <c r="E16" s="24" t="s">
        <v>18</v>
      </c>
      <c r="F16" s="29"/>
      <c r="G16" s="6">
        <f>IF(F16="мс","100",IF(F16="1ю",1,IF(F16=1,10,IF(F16=2,3,IF(F16=3,1,IF(F16="2ю",0.3,IF(F16="3ю",0.1,"")))))))</f>
      </c>
      <c r="H16" s="25">
        <v>0.004560185185185185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5">
        <v>0.007118055555555555</v>
      </c>
      <c r="O16" s="25">
        <f>N16-H16</f>
        <v>0.00255787037037037</v>
      </c>
      <c r="P16" s="26">
        <v>0</v>
      </c>
      <c r="Q16" s="26">
        <f>I16+J16+K16+M16+L16</f>
        <v>0</v>
      </c>
      <c r="R16" s="25">
        <f>O16+Q16*TIMEVALUE("0:00:15")</f>
        <v>0.00255787037037037</v>
      </c>
      <c r="S16" s="60"/>
    </row>
    <row r="17" spans="1:19" ht="15">
      <c r="A17" s="33">
        <v>48.4</v>
      </c>
      <c r="B17" s="23" t="s">
        <v>103</v>
      </c>
      <c r="C17" s="24" t="s">
        <v>114</v>
      </c>
      <c r="D17" s="24" t="s">
        <v>36</v>
      </c>
      <c r="E17" s="24" t="s">
        <v>19</v>
      </c>
      <c r="F17" s="29"/>
      <c r="G17" s="6">
        <f>IF(F17="мс","100",IF(F17="1ю",1,IF(F17=1,10,IF(F17=2,3,IF(F17=3,1,IF(F17="2ю",0.3,IF(F17="3ю",0.1,"")))))))</f>
      </c>
      <c r="H17" s="25">
        <v>0.007118055555555555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5">
        <v>0.009421296296296296</v>
      </c>
      <c r="O17" s="25">
        <f>N17-H17</f>
        <v>0.0023032407407407402</v>
      </c>
      <c r="P17" s="26">
        <v>0</v>
      </c>
      <c r="Q17" s="26">
        <f>I17+J17+K17+M17+L17</f>
        <v>0</v>
      </c>
      <c r="R17" s="25">
        <f>O17+Q17*TIMEVALUE("0:00:15")</f>
        <v>0.0023032407407407402</v>
      </c>
      <c r="S17" s="61"/>
    </row>
    <row r="18" spans="1:19" ht="15" customHeight="1">
      <c r="A18" s="33"/>
      <c r="B18" s="62" t="s">
        <v>50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  <c r="R18" s="57">
        <f>SUM(R14:R17)</f>
        <v>0.009768518518518517</v>
      </c>
      <c r="S18" s="27"/>
    </row>
    <row r="19" spans="1:19" ht="15">
      <c r="A19" s="33">
        <v>45.1</v>
      </c>
      <c r="B19" s="23" t="s">
        <v>73</v>
      </c>
      <c r="C19" s="24" t="s">
        <v>87</v>
      </c>
      <c r="D19" s="24" t="s">
        <v>36</v>
      </c>
      <c r="E19" s="24" t="s">
        <v>18</v>
      </c>
      <c r="F19" s="29"/>
      <c r="G19" s="6">
        <f>IF(F19="мс","100",IF(F19="1ю",1,IF(F19=1,10,IF(F19=2,3,IF(F19=3,1,IF(F19="2ю",0.3,IF(F19="3ю",0.1,"")))))))</f>
      </c>
      <c r="H19" s="25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5">
        <v>0.0029745370370370373</v>
      </c>
      <c r="O19" s="25">
        <f>N19-H19</f>
        <v>0.0029745370370370373</v>
      </c>
      <c r="P19" s="26">
        <v>0</v>
      </c>
      <c r="Q19" s="26">
        <f>I19+J19+K19+M19+L19</f>
        <v>0</v>
      </c>
      <c r="R19" s="25">
        <f>O19+Q19*TIMEVALUE("0:00:15")</f>
        <v>0.0029745370370370373</v>
      </c>
      <c r="S19" s="59">
        <v>4</v>
      </c>
    </row>
    <row r="20" spans="1:19" ht="15">
      <c r="A20" s="33">
        <v>45.2</v>
      </c>
      <c r="B20" s="23" t="s">
        <v>73</v>
      </c>
      <c r="C20" s="24" t="s">
        <v>88</v>
      </c>
      <c r="D20" s="24" t="s">
        <v>36</v>
      </c>
      <c r="E20" s="24" t="s">
        <v>18</v>
      </c>
      <c r="F20" s="29"/>
      <c r="G20" s="6">
        <f>IF(F20="мс","100",IF(F20="1ю",1,IF(F20=1,10,IF(F20=2,3,IF(F20=3,1,IF(F20="2ю",0.3,IF(F20="3ю",0.1,"")))))))</f>
      </c>
      <c r="H20" s="25">
        <v>0.0029745370370370373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5">
        <v>0.0059722222222222225</v>
      </c>
      <c r="O20" s="25">
        <f>N20-H20</f>
        <v>0.0029976851851851853</v>
      </c>
      <c r="P20" s="26">
        <v>0</v>
      </c>
      <c r="Q20" s="26">
        <f>I20+J20+K20+M20+L20</f>
        <v>0</v>
      </c>
      <c r="R20" s="25">
        <f>O20+Q20*TIMEVALUE("0:00:15")</f>
        <v>0.0029976851851851853</v>
      </c>
      <c r="S20" s="60"/>
    </row>
    <row r="21" spans="1:19" ht="15">
      <c r="A21" s="33">
        <v>45.3</v>
      </c>
      <c r="B21" s="23" t="s">
        <v>73</v>
      </c>
      <c r="C21" s="24" t="s">
        <v>89</v>
      </c>
      <c r="D21" s="24" t="s">
        <v>36</v>
      </c>
      <c r="E21" s="24" t="s">
        <v>19</v>
      </c>
      <c r="F21" s="29"/>
      <c r="G21" s="6">
        <f>IF(F21="мс","100",IF(F21="1ю",1,IF(F21=1,10,IF(F21=2,3,IF(F21=3,1,IF(F21="2ю",0.3,IF(F21="3ю",0.1,"")))))))</f>
      </c>
      <c r="H21" s="25">
        <v>0.0059722222222222225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5">
        <v>0.008287037037037037</v>
      </c>
      <c r="O21" s="25">
        <f>N21-H21</f>
        <v>0.0023148148148148147</v>
      </c>
      <c r="P21" s="26">
        <v>0</v>
      </c>
      <c r="Q21" s="26">
        <f>I21+J21+K21+M21+L21</f>
        <v>0</v>
      </c>
      <c r="R21" s="25">
        <f>O21+Q21*TIMEVALUE("0:00:15")</f>
        <v>0.0023148148148148147</v>
      </c>
      <c r="S21" s="60"/>
    </row>
    <row r="22" spans="1:19" ht="15">
      <c r="A22" s="33">
        <v>45.4</v>
      </c>
      <c r="B22" s="23" t="s">
        <v>73</v>
      </c>
      <c r="C22" s="24" t="s">
        <v>90</v>
      </c>
      <c r="D22" s="24" t="s">
        <v>36</v>
      </c>
      <c r="E22" s="24" t="s">
        <v>19</v>
      </c>
      <c r="F22" s="29"/>
      <c r="G22" s="6">
        <f>IF(F22="мс","100",IF(F22="1ю",1,IF(F22=1,10,IF(F22=2,3,IF(F22=3,1,IF(F22="2ю",0.3,IF(F22="3ю",0.1,"")))))))</f>
      </c>
      <c r="H22" s="25">
        <v>0.008287037037037037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5">
        <v>0.011307870370370371</v>
      </c>
      <c r="O22" s="25">
        <f>N22-H22</f>
        <v>0.0030208333333333337</v>
      </c>
      <c r="P22" s="26">
        <v>0</v>
      </c>
      <c r="Q22" s="26">
        <f>I22+J22+K22+M22+L22</f>
        <v>0</v>
      </c>
      <c r="R22" s="25">
        <f>O22+Q22*TIMEVALUE("0:00:15")</f>
        <v>0.0030208333333333337</v>
      </c>
      <c r="S22" s="61"/>
    </row>
    <row r="23" spans="1:19" ht="15" customHeight="1">
      <c r="A23" s="33"/>
      <c r="B23" s="62" t="s">
        <v>50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6"/>
      <c r="R23" s="57">
        <f>SUM(R19:R22)</f>
        <v>0.011307870370370371</v>
      </c>
      <c r="S23" s="27"/>
    </row>
    <row r="24" spans="1:19" ht="30">
      <c r="A24" s="33">
        <v>46.1</v>
      </c>
      <c r="B24" s="23" t="s">
        <v>74</v>
      </c>
      <c r="C24" s="24" t="s">
        <v>91</v>
      </c>
      <c r="D24" s="24" t="s">
        <v>36</v>
      </c>
      <c r="E24" s="24" t="s">
        <v>18</v>
      </c>
      <c r="F24" s="29"/>
      <c r="G24" s="6">
        <f>IF(F24="мс","100",IF(F24="1ю",1,IF(F24=1,10,IF(F24=2,3,IF(F24=3,1,IF(F24="2ю",0.3,IF(F24="3ю",0.1,"")))))))</f>
      </c>
      <c r="H24" s="25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5">
        <v>0.002777777777777778</v>
      </c>
      <c r="O24" s="25">
        <f>N24-H24</f>
        <v>0.002777777777777778</v>
      </c>
      <c r="P24" s="26">
        <v>0</v>
      </c>
      <c r="Q24" s="26">
        <f>I24+J24+K24+M24+L24</f>
        <v>0</v>
      </c>
      <c r="R24" s="25">
        <f>O24+Q24*TIMEVALUE("0:00:15")</f>
        <v>0.002777777777777778</v>
      </c>
      <c r="S24" s="59">
        <v>5</v>
      </c>
    </row>
    <row r="25" spans="1:19" ht="30">
      <c r="A25" s="33">
        <v>46.2</v>
      </c>
      <c r="B25" s="23" t="s">
        <v>74</v>
      </c>
      <c r="C25" s="24" t="s">
        <v>92</v>
      </c>
      <c r="D25" s="24" t="s">
        <v>36</v>
      </c>
      <c r="E25" s="24" t="s">
        <v>18</v>
      </c>
      <c r="F25" s="29"/>
      <c r="G25" s="6">
        <f>IF(F25="мс","100",IF(F25="1ю",1,IF(F25=1,10,IF(F25=2,3,IF(F25=3,1,IF(F25="2ю",0.3,IF(F25="3ю",0.1,"")))))))</f>
      </c>
      <c r="H25" s="25">
        <v>0.002777777777777778</v>
      </c>
      <c r="I25" s="26">
        <v>3</v>
      </c>
      <c r="J25" s="26">
        <v>0</v>
      </c>
      <c r="K25" s="26">
        <v>0</v>
      </c>
      <c r="L25" s="26">
        <v>0</v>
      </c>
      <c r="M25" s="26">
        <v>0</v>
      </c>
      <c r="N25" s="25">
        <v>0.005833333333333334</v>
      </c>
      <c r="O25" s="25">
        <f>N25-H25</f>
        <v>0.0030555555555555557</v>
      </c>
      <c r="P25" s="26">
        <v>0</v>
      </c>
      <c r="Q25" s="26">
        <f>I25+J25+K25+M25+L25</f>
        <v>3</v>
      </c>
      <c r="R25" s="25">
        <f>O25+Q25*TIMEVALUE("0:00:15")</f>
        <v>0.003576388888888889</v>
      </c>
      <c r="S25" s="60"/>
    </row>
    <row r="26" spans="1:19" ht="15">
      <c r="A26" s="33">
        <v>46.3</v>
      </c>
      <c r="B26" s="23" t="s">
        <v>74</v>
      </c>
      <c r="C26" s="24" t="s">
        <v>42</v>
      </c>
      <c r="D26" s="24" t="s">
        <v>36</v>
      </c>
      <c r="E26" s="24" t="s">
        <v>19</v>
      </c>
      <c r="F26" s="29"/>
      <c r="G26" s="6">
        <f>IF(F26="мс","100",IF(F26="1ю",1,IF(F26=1,10,IF(F26=2,3,IF(F26=3,1,IF(F26="2ю",0.3,IF(F26="3ю",0.1,"")))))))</f>
      </c>
      <c r="H26" s="25">
        <v>0.005833333333333334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5">
        <v>0.008842592592592591</v>
      </c>
      <c r="O26" s="25">
        <f>N26-H26</f>
        <v>0.0030092592592592575</v>
      </c>
      <c r="P26" s="26">
        <v>0</v>
      </c>
      <c r="Q26" s="26">
        <f>I26+J26+K26+M26+L26</f>
        <v>0</v>
      </c>
      <c r="R26" s="25">
        <f>O26+Q26*TIMEVALUE("0:00:15")</f>
        <v>0.0030092592592592575</v>
      </c>
      <c r="S26" s="60"/>
    </row>
    <row r="27" spans="1:19" ht="15">
      <c r="A27" s="33">
        <v>46.4</v>
      </c>
      <c r="B27" s="23" t="s">
        <v>74</v>
      </c>
      <c r="C27" s="24" t="s">
        <v>93</v>
      </c>
      <c r="D27" s="24" t="s">
        <v>36</v>
      </c>
      <c r="E27" s="24" t="s">
        <v>18</v>
      </c>
      <c r="F27" s="29"/>
      <c r="G27" s="6">
        <f>IF(F27="мс","100",IF(F27="1ю",1,IF(F27=1,10,IF(F27=2,3,IF(F27=3,1,IF(F27="2ю",0.3,IF(F27="3ю",0.1,"")))))))</f>
      </c>
      <c r="H27" s="25">
        <v>0.008842592592592591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5">
        <v>0.01099537037037037</v>
      </c>
      <c r="O27" s="25">
        <f>N27-H27</f>
        <v>0.0021527777777777795</v>
      </c>
      <c r="P27" s="26">
        <v>0</v>
      </c>
      <c r="Q27" s="26">
        <f>I27+J27+K27+M27+L27</f>
        <v>0</v>
      </c>
      <c r="R27" s="25">
        <f>O27+Q27*TIMEVALUE("0:00:15")</f>
        <v>0.0021527777777777795</v>
      </c>
      <c r="S27" s="61"/>
    </row>
    <row r="28" spans="1:19" ht="15" customHeight="1">
      <c r="A28" s="33"/>
      <c r="B28" s="62" t="s">
        <v>50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  <c r="R28" s="57">
        <f>SUM(R24:R27)</f>
        <v>0.011516203703703704</v>
      </c>
      <c r="S28" s="27"/>
    </row>
    <row r="29" spans="1:19" ht="30">
      <c r="A29" s="33">
        <v>50.1</v>
      </c>
      <c r="B29" s="23" t="s">
        <v>104</v>
      </c>
      <c r="C29" s="24" t="s">
        <v>115</v>
      </c>
      <c r="D29" s="24" t="s">
        <v>36</v>
      </c>
      <c r="E29" s="24" t="s">
        <v>18</v>
      </c>
      <c r="F29" s="29"/>
      <c r="G29" s="6">
        <f>IF(F29="мс","100",IF(F29="1ю",1,IF(F29=1,10,IF(F29=2,3,IF(F29=3,1,IF(F29="2ю",0.3,IF(F29="3ю",0.1,"")))))))</f>
      </c>
      <c r="H29" s="25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5">
        <v>0.0018518518518518517</v>
      </c>
      <c r="O29" s="25">
        <f>N29-H29</f>
        <v>0.0018518518518518517</v>
      </c>
      <c r="P29" s="26">
        <v>0</v>
      </c>
      <c r="Q29" s="26">
        <f>I29+J29+K29+M29+L29</f>
        <v>0</v>
      </c>
      <c r="R29" s="25">
        <f>O29+Q29*TIMEVALUE("0:00:15")</f>
        <v>0.0018518518518518517</v>
      </c>
      <c r="S29" s="59">
        <v>6</v>
      </c>
    </row>
    <row r="30" spans="1:19" ht="15">
      <c r="A30" s="33">
        <v>50.2</v>
      </c>
      <c r="B30" s="23" t="s">
        <v>104</v>
      </c>
      <c r="C30" s="24" t="s">
        <v>116</v>
      </c>
      <c r="D30" s="24" t="s">
        <v>36</v>
      </c>
      <c r="E30" s="24" t="s">
        <v>18</v>
      </c>
      <c r="F30" s="29"/>
      <c r="G30" s="6">
        <f>IF(F30="мс","100",IF(F30="1ю",1,IF(F30=1,10,IF(F30=2,3,IF(F30=3,1,IF(F30="2ю",0.3,IF(F30="3ю",0.1,"")))))))</f>
      </c>
      <c r="H30" s="25">
        <v>0.0018518518518518517</v>
      </c>
      <c r="I30" s="26">
        <v>0</v>
      </c>
      <c r="J30" s="26">
        <v>1</v>
      </c>
      <c r="K30" s="26">
        <v>0</v>
      </c>
      <c r="L30" s="26">
        <v>0</v>
      </c>
      <c r="M30" s="26">
        <v>0</v>
      </c>
      <c r="N30" s="25">
        <v>0.005277777777777777</v>
      </c>
      <c r="O30" s="25">
        <f>N30-H30</f>
        <v>0.003425925925925925</v>
      </c>
      <c r="P30" s="26">
        <v>0</v>
      </c>
      <c r="Q30" s="26">
        <f>I30+J30+K30+M30+L30</f>
        <v>1</v>
      </c>
      <c r="R30" s="25">
        <f>O30+Q30*TIMEVALUE("0:00:15")</f>
        <v>0.003599537037037036</v>
      </c>
      <c r="S30" s="60"/>
    </row>
    <row r="31" spans="1:19" ht="15">
      <c r="A31" s="33">
        <v>50.3</v>
      </c>
      <c r="B31" s="23" t="s">
        <v>104</v>
      </c>
      <c r="C31" s="24" t="s">
        <v>117</v>
      </c>
      <c r="D31" s="24" t="s">
        <v>36</v>
      </c>
      <c r="E31" s="24" t="s">
        <v>18</v>
      </c>
      <c r="F31" s="29"/>
      <c r="G31" s="6">
        <f>IF(F31="мс","100",IF(F31="1ю",1,IF(F31=1,10,IF(F31=2,3,IF(F31=3,1,IF(F31="2ю",0.3,IF(F31="3ю",0.1,"")))))))</f>
      </c>
      <c r="H31" s="25">
        <v>0.005277777777777777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5">
        <v>0.007719907407407408</v>
      </c>
      <c r="O31" s="25">
        <f>N31-H31</f>
        <v>0.002442129629629631</v>
      </c>
      <c r="P31" s="26">
        <v>0</v>
      </c>
      <c r="Q31" s="26">
        <f>I31+J31+K31+M31+L31</f>
        <v>0</v>
      </c>
      <c r="R31" s="25">
        <f>O31+Q31*TIMEVALUE("0:00:15")</f>
        <v>0.002442129629629631</v>
      </c>
      <c r="S31" s="60"/>
    </row>
    <row r="32" spans="1:19" ht="15">
      <c r="A32" s="33">
        <v>50.4</v>
      </c>
      <c r="B32" s="23" t="s">
        <v>104</v>
      </c>
      <c r="C32" s="24" t="s">
        <v>118</v>
      </c>
      <c r="D32" s="24" t="s">
        <v>36</v>
      </c>
      <c r="E32" s="24" t="s">
        <v>19</v>
      </c>
      <c r="F32" s="29"/>
      <c r="G32" s="6">
        <f>IF(F32="мс","100",IF(F32="1ю",1,IF(F32=1,10,IF(F32=2,3,IF(F32=3,1,IF(F32="2ю",0.3,IF(F32="3ю",0.1,"")))))))</f>
      </c>
      <c r="H32" s="25">
        <v>0.007719907407407408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5">
        <v>0.011377314814814814</v>
      </c>
      <c r="O32" s="25">
        <f>N32-H32</f>
        <v>0.003657407407407406</v>
      </c>
      <c r="P32" s="26">
        <v>0</v>
      </c>
      <c r="Q32" s="26">
        <f>I32+J32+K32+M32+L32</f>
        <v>0</v>
      </c>
      <c r="R32" s="25">
        <f>O32+Q32*TIMEVALUE("0:00:15")</f>
        <v>0.003657407407407406</v>
      </c>
      <c r="S32" s="61"/>
    </row>
    <row r="33" spans="1:19" ht="15" customHeight="1">
      <c r="A33" s="33"/>
      <c r="B33" s="62" t="s">
        <v>50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  <c r="R33" s="57">
        <f>SUM(R29:R32)</f>
        <v>0.011550925925925925</v>
      </c>
      <c r="S33" s="27"/>
    </row>
    <row r="34" spans="1:19" ht="15">
      <c r="A34" s="33">
        <v>51.1</v>
      </c>
      <c r="B34" s="23" t="s">
        <v>105</v>
      </c>
      <c r="C34" s="24" t="s">
        <v>119</v>
      </c>
      <c r="D34" s="24" t="s">
        <v>36</v>
      </c>
      <c r="E34" s="24" t="s">
        <v>18</v>
      </c>
      <c r="F34" s="29"/>
      <c r="G34" s="6">
        <f>IF(F34="мс","100",IF(F34="1ю",1,IF(F34=1,10,IF(F34=2,3,IF(F34=3,1,IF(F34="2ю",0.3,IF(F34="3ю",0.1,"")))))))</f>
      </c>
      <c r="H34" s="25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5">
        <v>0.0019560185185185184</v>
      </c>
      <c r="O34" s="25">
        <f>N34-H34</f>
        <v>0.0019560185185185184</v>
      </c>
      <c r="P34" s="26">
        <v>0</v>
      </c>
      <c r="Q34" s="26">
        <f>I34+J34+K34+M34+L34</f>
        <v>0</v>
      </c>
      <c r="R34" s="25">
        <f>O34+Q34*TIMEVALUE("0:00:15")</f>
        <v>0.0019560185185185184</v>
      </c>
      <c r="S34" s="59">
        <v>1</v>
      </c>
    </row>
    <row r="35" spans="1:19" ht="15">
      <c r="A35" s="33">
        <v>51.2</v>
      </c>
      <c r="B35" s="23" t="s">
        <v>105</v>
      </c>
      <c r="C35" s="24" t="s">
        <v>120</v>
      </c>
      <c r="D35" s="24" t="s">
        <v>36</v>
      </c>
      <c r="E35" s="24" t="s">
        <v>18</v>
      </c>
      <c r="F35" s="29"/>
      <c r="G35" s="6">
        <f>IF(F35="мс","100",IF(F35="1ю",1,IF(F35=1,10,IF(F35=2,3,IF(F35=3,1,IF(F35="2ю",0.3,IF(F35="3ю",0.1,"")))))))</f>
      </c>
      <c r="H35" s="25">
        <v>0.0019560185185185184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5">
        <v>0.00400462962962963</v>
      </c>
      <c r="O35" s="25">
        <f>N35-H35</f>
        <v>0.0020486111111111113</v>
      </c>
      <c r="P35" s="26">
        <v>0</v>
      </c>
      <c r="Q35" s="26">
        <f>I35+J35+K35+M35+L35</f>
        <v>0</v>
      </c>
      <c r="R35" s="25">
        <f>O35+Q35*TIMEVALUE("0:00:15")</f>
        <v>0.0020486111111111113</v>
      </c>
      <c r="S35" s="60"/>
    </row>
    <row r="36" spans="1:19" ht="15">
      <c r="A36" s="33">
        <v>51.3</v>
      </c>
      <c r="B36" s="23" t="s">
        <v>105</v>
      </c>
      <c r="C36" s="24" t="s">
        <v>121</v>
      </c>
      <c r="D36" s="24" t="s">
        <v>36</v>
      </c>
      <c r="E36" s="24" t="s">
        <v>19</v>
      </c>
      <c r="F36" s="29"/>
      <c r="G36" s="6">
        <f>IF(F36="мс","100",IF(F36="1ю",1,IF(F36=1,10,IF(F36=2,3,IF(F36=3,1,IF(F36="2ю",0.3,IF(F36="3ю",0.1,"")))))))</f>
      </c>
      <c r="H36" s="25">
        <v>0.00400462962962963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5">
        <v>0.006307870370370371</v>
      </c>
      <c r="O36" s="25">
        <f>N36-H36</f>
        <v>0.002303240740740741</v>
      </c>
      <c r="P36" s="26">
        <v>0</v>
      </c>
      <c r="Q36" s="26">
        <f>I36+J36+K36+M36+L36</f>
        <v>0</v>
      </c>
      <c r="R36" s="25">
        <f>O36+Q36*TIMEVALUE("0:00:15")</f>
        <v>0.002303240740740741</v>
      </c>
      <c r="S36" s="60"/>
    </row>
    <row r="37" spans="1:19" ht="15">
      <c r="A37" s="33">
        <v>51.4</v>
      </c>
      <c r="B37" s="23" t="s">
        <v>105</v>
      </c>
      <c r="C37" s="24" t="s">
        <v>22</v>
      </c>
      <c r="D37" s="24" t="s">
        <v>36</v>
      </c>
      <c r="E37" s="24" t="s">
        <v>18</v>
      </c>
      <c r="F37" s="29"/>
      <c r="G37" s="6">
        <f>IF(F37="мс","100",IF(F37="1ю",1,IF(F37=1,10,IF(F37=2,3,IF(F37=3,1,IF(F37="2ю",0.3,IF(F37="3ю",0.1,"")))))))</f>
      </c>
      <c r="H37" s="25">
        <v>0.006307870370370371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5">
        <v>0.008344907407407409</v>
      </c>
      <c r="O37" s="25">
        <f>N37-H37</f>
        <v>0.0020370370370370377</v>
      </c>
      <c r="P37" s="26">
        <v>0</v>
      </c>
      <c r="Q37" s="26">
        <f>I37+J37+K37+M37+L37</f>
        <v>0</v>
      </c>
      <c r="R37" s="25">
        <f>O37+Q37*TIMEVALUE("0:00:15")</f>
        <v>0.0020370370370370377</v>
      </c>
      <c r="S37" s="61"/>
    </row>
    <row r="38" spans="1:19" ht="12.75">
      <c r="A38" s="33"/>
      <c r="B38" s="62" t="s">
        <v>50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57">
        <f>SUM(R34:R37)</f>
        <v>0.008344907407407409</v>
      </c>
      <c r="S38" s="27"/>
    </row>
    <row r="39" spans="1:19" ht="15">
      <c r="A39" s="33">
        <v>53.1</v>
      </c>
      <c r="B39" s="23" t="s">
        <v>23</v>
      </c>
      <c r="C39" s="24" t="s">
        <v>24</v>
      </c>
      <c r="D39" s="24" t="s">
        <v>36</v>
      </c>
      <c r="E39" s="24" t="s">
        <v>18</v>
      </c>
      <c r="F39" s="29"/>
      <c r="G39" s="6">
        <f>IF(F39="мс","100",IF(F39="1ю",1,IF(F39=1,10,IF(F39=2,3,IF(F39=3,1,IF(F39="2ю",0.3,IF(F39="3ю",0.1,"")))))))</f>
      </c>
      <c r="H39" s="25">
        <v>0</v>
      </c>
      <c r="I39" s="26">
        <v>0</v>
      </c>
      <c r="J39" s="26">
        <v>0</v>
      </c>
      <c r="K39" s="26">
        <v>0</v>
      </c>
      <c r="L39" s="26">
        <v>5</v>
      </c>
      <c r="M39" s="26">
        <v>0</v>
      </c>
      <c r="N39" s="25">
        <v>0.0032175925925925926</v>
      </c>
      <c r="O39" s="25">
        <f>N39-H39</f>
        <v>0.0032175925925925926</v>
      </c>
      <c r="P39" s="26">
        <v>0</v>
      </c>
      <c r="Q39" s="26">
        <f>I39+J39+K39+M39+L39</f>
        <v>5</v>
      </c>
      <c r="R39" s="25">
        <f>O39+Q39*TIMEVALUE("0:00:15")</f>
        <v>0.004085648148148148</v>
      </c>
      <c r="S39" s="59">
        <v>7</v>
      </c>
    </row>
    <row r="40" spans="1:19" ht="30">
      <c r="A40" s="33">
        <v>53.2</v>
      </c>
      <c r="B40" s="23" t="s">
        <v>23</v>
      </c>
      <c r="C40" s="24" t="s">
        <v>126</v>
      </c>
      <c r="D40" s="24" t="s">
        <v>36</v>
      </c>
      <c r="E40" s="24" t="s">
        <v>18</v>
      </c>
      <c r="F40" s="29"/>
      <c r="G40" s="6">
        <f>IF(F40="мс","100",IF(F40="1ю",1,IF(F40=1,10,IF(F40=2,3,IF(F40=3,1,IF(F40="2ю",0.3,IF(F40="3ю",0.1,"")))))))</f>
      </c>
      <c r="H40" s="25">
        <v>0.0032175925925925926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5">
        <v>0.0071874999999999994</v>
      </c>
      <c r="O40" s="25">
        <f>N40-H40</f>
        <v>0.003969907407407406</v>
      </c>
      <c r="P40" s="26">
        <v>0</v>
      </c>
      <c r="Q40" s="26">
        <f>I40+J40+K40+M40+L40</f>
        <v>0</v>
      </c>
      <c r="R40" s="25">
        <f>O40+Q40*TIMEVALUE("0:00:15")</f>
        <v>0.003969907407407406</v>
      </c>
      <c r="S40" s="60"/>
    </row>
    <row r="41" spans="1:19" ht="15">
      <c r="A41" s="33">
        <v>53.3</v>
      </c>
      <c r="B41" s="23" t="s">
        <v>23</v>
      </c>
      <c r="C41" s="24" t="s">
        <v>127</v>
      </c>
      <c r="D41" s="24" t="s">
        <v>36</v>
      </c>
      <c r="E41" s="24" t="s">
        <v>18</v>
      </c>
      <c r="F41" s="29"/>
      <c r="G41" s="6">
        <f>IF(F41="мс","100",IF(F41="1ю",1,IF(F41=1,10,IF(F41=2,3,IF(F41=3,1,IF(F41="2ю",0.3,IF(F41="3ю",0.1,"")))))))</f>
      </c>
      <c r="H41" s="25">
        <v>0.0071874999999999994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5">
        <v>0.012268518518518519</v>
      </c>
      <c r="O41" s="25">
        <f>N41-H41</f>
        <v>0.005081018518518519</v>
      </c>
      <c r="P41" s="26">
        <v>0</v>
      </c>
      <c r="Q41" s="26">
        <f>I41+J41+K41+M41+L41</f>
        <v>0</v>
      </c>
      <c r="R41" s="25">
        <f>O41+Q41*TIMEVALUE("0:00:15")</f>
        <v>0.005081018518518519</v>
      </c>
      <c r="S41" s="60"/>
    </row>
    <row r="42" spans="1:19" ht="30">
      <c r="A42" s="33">
        <v>53.4</v>
      </c>
      <c r="B42" s="23" t="s">
        <v>23</v>
      </c>
      <c r="C42" s="24" t="s">
        <v>128</v>
      </c>
      <c r="D42" s="24" t="s">
        <v>36</v>
      </c>
      <c r="E42" s="24" t="s">
        <v>19</v>
      </c>
      <c r="F42" s="29"/>
      <c r="G42" s="6">
        <f>IF(F42="мс","100",IF(F42="1ю",1,IF(F42=1,10,IF(F42=2,3,IF(F42=3,1,IF(F42="2ю",0.3,IF(F42="3ю",0.1,"")))))))</f>
      </c>
      <c r="H42" s="25">
        <v>0.012268518518518519</v>
      </c>
      <c r="I42" s="26">
        <v>0</v>
      </c>
      <c r="J42" s="26">
        <v>0</v>
      </c>
      <c r="K42" s="26">
        <v>0</v>
      </c>
      <c r="L42" s="26">
        <v>5</v>
      </c>
      <c r="M42" s="26">
        <v>0</v>
      </c>
      <c r="N42" s="25">
        <v>0.018391203703703705</v>
      </c>
      <c r="O42" s="25">
        <f>N42-H42</f>
        <v>0.006122685185185186</v>
      </c>
      <c r="P42" s="26">
        <v>0</v>
      </c>
      <c r="Q42" s="26">
        <f>I42+J42+K42+M42+L42</f>
        <v>5</v>
      </c>
      <c r="R42" s="25">
        <f>O42+Q42*TIMEVALUE("0:00:15")</f>
        <v>0.006990740740740742</v>
      </c>
      <c r="S42" s="61"/>
    </row>
    <row r="43" spans="1:19" ht="12.75">
      <c r="A43" s="33"/>
      <c r="B43" s="62" t="s">
        <v>50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4"/>
      <c r="R43" s="57">
        <f>SUM(R39:R42)</f>
        <v>0.020127314814814817</v>
      </c>
      <c r="S43" s="27"/>
    </row>
    <row r="44" spans="1:19" ht="15">
      <c r="A44" s="33">
        <v>56.1</v>
      </c>
      <c r="B44" s="23" t="s">
        <v>27</v>
      </c>
      <c r="C44" s="24" t="s">
        <v>38</v>
      </c>
      <c r="D44" s="24" t="s">
        <v>36</v>
      </c>
      <c r="E44" s="24" t="s">
        <v>18</v>
      </c>
      <c r="F44" s="29"/>
      <c r="G44" s="6">
        <f>IF(F44="мс","100",IF(F44="1ю",1,IF(F44=1,10,IF(F44=2,3,IF(F44=3,1,IF(F44="2ю",0.3,IF(F44="3ю",0.1,"")))))))</f>
      </c>
      <c r="H44" s="25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5">
        <v>0.002349537037037037</v>
      </c>
      <c r="O44" s="25">
        <f>N44-H44</f>
        <v>0.002349537037037037</v>
      </c>
      <c r="P44" s="26">
        <v>0</v>
      </c>
      <c r="Q44" s="26">
        <f>I44+J44+K44+M44+L44</f>
        <v>0</v>
      </c>
      <c r="R44" s="25">
        <f>O44+Q44*TIMEVALUE("0:00:15")</f>
        <v>0.002349537037037037</v>
      </c>
      <c r="S44" s="59">
        <v>3</v>
      </c>
    </row>
    <row r="45" spans="1:19" ht="15">
      <c r="A45" s="33">
        <v>56.2</v>
      </c>
      <c r="B45" s="23" t="s">
        <v>27</v>
      </c>
      <c r="C45" s="24" t="s">
        <v>68</v>
      </c>
      <c r="D45" s="24" t="s">
        <v>36</v>
      </c>
      <c r="E45" s="24" t="s">
        <v>18</v>
      </c>
      <c r="F45" s="29"/>
      <c r="G45" s="6">
        <f>IF(F45="мс","100",IF(F45="1ю",1,IF(F45=1,10,IF(F45=2,3,IF(F45=3,1,IF(F45="2ю",0.3,IF(F45="3ю",0.1,"")))))))</f>
      </c>
      <c r="H45" s="25">
        <v>0.002349537037037037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5">
        <v>0.004814814814814815</v>
      </c>
      <c r="O45" s="25">
        <f>N45-H45</f>
        <v>0.002465277777777778</v>
      </c>
      <c r="P45" s="26">
        <v>0</v>
      </c>
      <c r="Q45" s="26">
        <f>I45+J45+K45+M45+L45</f>
        <v>0</v>
      </c>
      <c r="R45" s="25">
        <f>O45+Q45*TIMEVALUE("0:00:15")</f>
        <v>0.002465277777777778</v>
      </c>
      <c r="S45" s="60"/>
    </row>
    <row r="46" spans="1:19" ht="30">
      <c r="A46" s="33">
        <v>56.3</v>
      </c>
      <c r="B46" s="23" t="s">
        <v>27</v>
      </c>
      <c r="C46" s="24" t="s">
        <v>39</v>
      </c>
      <c r="D46" s="24" t="s">
        <v>36</v>
      </c>
      <c r="E46" s="24" t="s">
        <v>19</v>
      </c>
      <c r="F46" s="29"/>
      <c r="G46" s="6">
        <f>IF(F46="мс","100",IF(F46="1ю",1,IF(F46=1,10,IF(F46=2,3,IF(F46=3,1,IF(F46="2ю",0.3,IF(F46="3ю",0.1,"")))))))</f>
      </c>
      <c r="H46" s="25">
        <v>0.004814814814814815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5">
        <v>0.007789351851851852</v>
      </c>
      <c r="O46" s="25">
        <f>N46-H46</f>
        <v>0.002974537037037037</v>
      </c>
      <c r="P46" s="26">
        <v>0</v>
      </c>
      <c r="Q46" s="26">
        <f>I46+J46+K46+M46+L46</f>
        <v>0</v>
      </c>
      <c r="R46" s="25">
        <f>O46+Q46*TIMEVALUE("0:00:15")</f>
        <v>0.002974537037037037</v>
      </c>
      <c r="S46" s="60"/>
    </row>
    <row r="47" spans="1:19" ht="15">
      <c r="A47" s="33">
        <v>56.4</v>
      </c>
      <c r="B47" s="23" t="s">
        <v>27</v>
      </c>
      <c r="C47" s="24" t="s">
        <v>69</v>
      </c>
      <c r="D47" s="24" t="s">
        <v>36</v>
      </c>
      <c r="E47" s="24" t="s">
        <v>18</v>
      </c>
      <c r="F47" s="29"/>
      <c r="G47" s="6">
        <f>IF(F47="мс","100",IF(F47="1ю",1,IF(F47=1,10,IF(F47=2,3,IF(F47=3,1,IF(F47="2ю",0.3,IF(F47="3ю",0.1,"")))))))</f>
      </c>
      <c r="H47" s="25">
        <v>0.007789351851851852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5">
        <v>0.010532407407407407</v>
      </c>
      <c r="O47" s="25">
        <f>N47-H47</f>
        <v>0.002743055555555555</v>
      </c>
      <c r="P47" s="26">
        <v>0</v>
      </c>
      <c r="Q47" s="26">
        <f>I47+J47+K47+M47+L47</f>
        <v>0</v>
      </c>
      <c r="R47" s="25">
        <f>O47+Q47*TIMEVALUE("0:00:15")</f>
        <v>0.002743055555555555</v>
      </c>
      <c r="S47" s="61"/>
    </row>
    <row r="48" spans="1:19" ht="12.75">
      <c r="A48" s="37"/>
      <c r="B48" s="62" t="s">
        <v>50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4"/>
      <c r="R48" s="58">
        <f>SUM(R44:R47)</f>
        <v>0.010532407407407407</v>
      </c>
      <c r="S48" s="44"/>
    </row>
    <row r="49" spans="1:19" ht="15">
      <c r="A49" s="37"/>
      <c r="B49" s="38"/>
      <c r="C49" s="39"/>
      <c r="D49" s="39"/>
      <c r="E49" s="39"/>
      <c r="F49" s="40"/>
      <c r="G49" s="41"/>
      <c r="H49" s="42"/>
      <c r="I49" s="43"/>
      <c r="J49" s="43"/>
      <c r="K49" s="43"/>
      <c r="L49" s="43">
        <v>1</v>
      </c>
      <c r="M49" s="43"/>
      <c r="N49" s="42"/>
      <c r="O49" s="42"/>
      <c r="P49" s="43"/>
      <c r="Q49" s="43"/>
      <c r="R49" s="42"/>
      <c r="S49" s="44"/>
    </row>
    <row r="50" spans="2:19" ht="12.75">
      <c r="B50" s="36"/>
      <c r="C50" s="67" t="s">
        <v>51</v>
      </c>
      <c r="D50" s="67"/>
      <c r="E50" s="67"/>
      <c r="F50" s="67"/>
      <c r="G50" s="41">
        <f>SUM(G9:G17)*2</f>
        <v>0</v>
      </c>
      <c r="H50" s="47"/>
      <c r="I50" s="43"/>
      <c r="J50" s="43"/>
      <c r="K50" s="43"/>
      <c r="L50" s="43"/>
      <c r="M50" s="43"/>
      <c r="N50" s="42"/>
      <c r="O50" s="42"/>
      <c r="P50" s="43"/>
      <c r="Q50" s="43"/>
      <c r="R50" s="42"/>
      <c r="S50" s="44"/>
    </row>
    <row r="51" spans="2:9" ht="12.75">
      <c r="B51" s="36"/>
      <c r="C51" s="48"/>
      <c r="D51" s="48"/>
      <c r="E51" s="48"/>
      <c r="F51" s="48"/>
      <c r="G51" s="49"/>
      <c r="I51" s="49"/>
    </row>
    <row r="53" spans="3:16" ht="15">
      <c r="C53" s="68" t="s">
        <v>133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50"/>
    </row>
  </sheetData>
  <sheetProtection/>
  <mergeCells count="26">
    <mergeCell ref="C5:S5"/>
    <mergeCell ref="B6:C6"/>
    <mergeCell ref="O6:S6"/>
    <mergeCell ref="O1:S1"/>
    <mergeCell ref="O2:Q2"/>
    <mergeCell ref="Q3:S3"/>
    <mergeCell ref="A4:S4"/>
    <mergeCell ref="H8:M8"/>
    <mergeCell ref="C50:F50"/>
    <mergeCell ref="C53:O53"/>
    <mergeCell ref="S9:S12"/>
    <mergeCell ref="S14:S17"/>
    <mergeCell ref="S19:S22"/>
    <mergeCell ref="S24:S27"/>
    <mergeCell ref="S29:S32"/>
    <mergeCell ref="S34:S37"/>
    <mergeCell ref="S39:S42"/>
    <mergeCell ref="B48:Q48"/>
    <mergeCell ref="S44:S47"/>
    <mergeCell ref="B13:Q13"/>
    <mergeCell ref="B18:Q18"/>
    <mergeCell ref="B23:Q23"/>
    <mergeCell ref="B28:Q28"/>
    <mergeCell ref="B33:Q33"/>
    <mergeCell ref="B38:Q38"/>
    <mergeCell ref="B43:Q4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R14" sqref="R14"/>
    </sheetView>
  </sheetViews>
  <sheetFormatPr defaultColWidth="9.00390625" defaultRowHeight="12.75"/>
  <cols>
    <col min="1" max="1" width="6.875" style="0" bestFit="1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4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</cols>
  <sheetData>
    <row r="1" spans="1:19" ht="15.75">
      <c r="A1" s="1"/>
      <c r="O1" s="69" t="s">
        <v>0</v>
      </c>
      <c r="P1" s="69"/>
      <c r="Q1" s="69"/>
      <c r="R1" s="69"/>
      <c r="S1" s="69"/>
    </row>
    <row r="2" spans="1:17" ht="12.75">
      <c r="A2" s="1"/>
      <c r="O2" s="70" t="s">
        <v>1</v>
      </c>
      <c r="P2" s="70"/>
      <c r="Q2" s="70"/>
    </row>
    <row r="3" spans="1:19" ht="18">
      <c r="A3" s="2"/>
      <c r="B3" s="3"/>
      <c r="C3" s="3"/>
      <c r="D3" s="3"/>
      <c r="E3" s="3"/>
      <c r="F3" s="3"/>
      <c r="G3" s="3"/>
      <c r="H3" s="32"/>
      <c r="I3" s="3"/>
      <c r="J3" s="3"/>
      <c r="K3" s="3"/>
      <c r="Q3" s="71" t="s">
        <v>20</v>
      </c>
      <c r="R3" s="71"/>
      <c r="S3" s="71"/>
    </row>
    <row r="4" spans="1:19" ht="15">
      <c r="A4" s="72" t="s">
        <v>21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ht="18">
      <c r="A5" s="2"/>
      <c r="B5" s="3"/>
      <c r="C5" s="73" t="s">
        <v>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8">
      <c r="A6" s="2"/>
      <c r="B6" s="74" t="s">
        <v>3</v>
      </c>
      <c r="C6" s="74"/>
      <c r="D6" s="4"/>
      <c r="E6" s="4"/>
      <c r="F6" s="4"/>
      <c r="G6" s="3"/>
      <c r="H6" s="32"/>
      <c r="I6" s="3"/>
      <c r="J6" s="5"/>
      <c r="K6" s="3"/>
      <c r="O6" s="74" t="s">
        <v>37</v>
      </c>
      <c r="P6" s="74"/>
      <c r="Q6" s="74"/>
      <c r="R6" s="74"/>
      <c r="S6" s="74"/>
    </row>
    <row r="7" spans="1:19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32</v>
      </c>
      <c r="F7" s="7" t="s">
        <v>8</v>
      </c>
      <c r="G7" s="8" t="s">
        <v>9</v>
      </c>
      <c r="H7" s="35" t="s">
        <v>10</v>
      </c>
      <c r="I7" s="9" t="s">
        <v>30</v>
      </c>
      <c r="J7" s="10" t="s">
        <v>31</v>
      </c>
      <c r="K7" s="9" t="s">
        <v>35</v>
      </c>
      <c r="L7" s="11" t="s">
        <v>48</v>
      </c>
      <c r="M7" s="11" t="s">
        <v>11</v>
      </c>
      <c r="N7" s="12" t="s">
        <v>12</v>
      </c>
      <c r="O7" s="13" t="s">
        <v>13</v>
      </c>
      <c r="P7" s="13" t="s">
        <v>49</v>
      </c>
      <c r="Q7" s="13" t="s">
        <v>14</v>
      </c>
      <c r="R7" s="14" t="s">
        <v>15</v>
      </c>
      <c r="S7" s="14" t="s">
        <v>16</v>
      </c>
    </row>
    <row r="8" spans="1:19" ht="15.75" customHeight="1">
      <c r="A8" s="31"/>
      <c r="B8" s="16"/>
      <c r="C8" s="17"/>
      <c r="D8" s="17"/>
      <c r="E8" s="17"/>
      <c r="F8" s="18"/>
      <c r="G8" s="15"/>
      <c r="H8" s="65" t="s">
        <v>47</v>
      </c>
      <c r="I8" s="66"/>
      <c r="J8" s="66"/>
      <c r="K8" s="66"/>
      <c r="L8" s="66"/>
      <c r="M8" s="66"/>
      <c r="N8" s="19"/>
      <c r="O8" s="19"/>
      <c r="P8" s="19"/>
      <c r="Q8" s="20"/>
      <c r="R8" s="19"/>
      <c r="S8" s="21"/>
    </row>
    <row r="9" spans="1:19" ht="15">
      <c r="A9" s="33">
        <v>48.1</v>
      </c>
      <c r="B9" s="23" t="s">
        <v>102</v>
      </c>
      <c r="C9" s="24" t="s">
        <v>108</v>
      </c>
      <c r="D9" s="24" t="s">
        <v>33</v>
      </c>
      <c r="E9" s="24" t="s">
        <v>18</v>
      </c>
      <c r="F9" s="29"/>
      <c r="G9" s="6">
        <f>IF(F9="мс","100",IF(F9="1ю",1,IF(F9=1,10,IF(F9=2,3,IF(F9=3,1,IF(F9="2ю",0.3,IF(F9="3ю",0.1,"")))))))</f>
      </c>
      <c r="H9" s="25">
        <v>0</v>
      </c>
      <c r="I9" s="26">
        <v>0</v>
      </c>
      <c r="J9" s="26">
        <v>1</v>
      </c>
      <c r="K9" s="26">
        <v>0</v>
      </c>
      <c r="L9" s="26">
        <v>0</v>
      </c>
      <c r="M9" s="26">
        <v>0</v>
      </c>
      <c r="N9" s="25">
        <v>0.0021643518518518518</v>
      </c>
      <c r="O9" s="25">
        <f>N9-H9</f>
        <v>0.0021643518518518518</v>
      </c>
      <c r="P9" s="26">
        <v>0</v>
      </c>
      <c r="Q9" s="26">
        <f>I9+J9+K9+M9+L9</f>
        <v>1</v>
      </c>
      <c r="R9" s="25">
        <f>O9+Q9*TIMEVALUE("0:00:15")</f>
        <v>0.0023379629629629627</v>
      </c>
      <c r="S9" s="59">
        <v>1</v>
      </c>
    </row>
    <row r="10" spans="1:19" ht="15">
      <c r="A10" s="33">
        <v>48.2</v>
      </c>
      <c r="B10" s="23" t="s">
        <v>102</v>
      </c>
      <c r="C10" s="24" t="s">
        <v>109</v>
      </c>
      <c r="D10" s="24" t="s">
        <v>33</v>
      </c>
      <c r="E10" s="24" t="s">
        <v>19</v>
      </c>
      <c r="F10" s="29"/>
      <c r="G10" s="6">
        <f>IF(F10="мс","100",IF(F10="1ю",1,IF(F10=1,10,IF(F10=2,3,IF(F10=3,1,IF(F10="2ю",0.3,IF(F10="3ю",0.1,"")))))))</f>
      </c>
      <c r="H10" s="25">
        <v>0.0021643518518518518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5">
        <v>0.0052662037037037035</v>
      </c>
      <c r="O10" s="25">
        <f>N10-H10</f>
        <v>0.0031018518518518517</v>
      </c>
      <c r="P10" s="26">
        <v>0</v>
      </c>
      <c r="Q10" s="26">
        <f>I10+J10+K10+M10+L10</f>
        <v>0</v>
      </c>
      <c r="R10" s="25">
        <f>O10+Q10*TIMEVALUE("0:00:15")</f>
        <v>0.0031018518518518517</v>
      </c>
      <c r="S10" s="60"/>
    </row>
    <row r="11" spans="1:19" ht="15">
      <c r="A11" s="33">
        <v>48.3</v>
      </c>
      <c r="B11" s="23" t="s">
        <v>102</v>
      </c>
      <c r="C11" s="24" t="s">
        <v>110</v>
      </c>
      <c r="D11" s="24" t="s">
        <v>33</v>
      </c>
      <c r="E11" s="24" t="s">
        <v>18</v>
      </c>
      <c r="F11" s="29"/>
      <c r="G11" s="6">
        <f>IF(F11="мс","100",IF(F11="1ю",1,IF(F11=1,10,IF(F11=2,3,IF(F11=3,1,IF(F11="2ю",0.3,IF(F11="3ю",0.1,"")))))))</f>
      </c>
      <c r="H11" s="25">
        <v>0.0052662037037037035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5">
        <v>0.00835648148148148</v>
      </c>
      <c r="O11" s="25">
        <f>N11-H11</f>
        <v>0.003090277777777777</v>
      </c>
      <c r="P11" s="26">
        <v>0</v>
      </c>
      <c r="Q11" s="26">
        <f>I11+J11+K11+M11+L11</f>
        <v>0</v>
      </c>
      <c r="R11" s="25">
        <f>O11+Q11*TIMEVALUE("0:00:15")</f>
        <v>0.003090277777777777</v>
      </c>
      <c r="S11" s="60"/>
    </row>
    <row r="12" spans="1:19" ht="15">
      <c r="A12" s="33">
        <v>48.4</v>
      </c>
      <c r="B12" s="23" t="s">
        <v>102</v>
      </c>
      <c r="C12" s="24" t="s">
        <v>111</v>
      </c>
      <c r="D12" s="24" t="s">
        <v>33</v>
      </c>
      <c r="E12" s="24" t="s">
        <v>18</v>
      </c>
      <c r="F12" s="29"/>
      <c r="G12" s="6">
        <f>IF(F12="мс","100",IF(F12="1ю",1,IF(F12=1,10,IF(F12=2,3,IF(F12=3,1,IF(F12="2ю",0.3,IF(F12="3ю",0.1,"")))))))</f>
      </c>
      <c r="H12" s="25">
        <v>0.00835648148148148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5">
        <v>0.011377314814814814</v>
      </c>
      <c r="O12" s="25">
        <f>N12-H12</f>
        <v>0.0030208333333333337</v>
      </c>
      <c r="P12" s="26">
        <v>0</v>
      </c>
      <c r="Q12" s="26">
        <f>I12+J12+K12+M12+L12</f>
        <v>0</v>
      </c>
      <c r="R12" s="25">
        <f>O12+Q12*TIMEVALUE("0:00:15")</f>
        <v>0.0030208333333333337</v>
      </c>
      <c r="S12" s="61"/>
    </row>
    <row r="13" spans="1:19" ht="15">
      <c r="A13" s="55"/>
      <c r="B13" s="78"/>
      <c r="C13" s="24"/>
      <c r="D13" s="77" t="s">
        <v>50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25">
        <f>SUM(R9:R12)</f>
        <v>0.011550925925925925</v>
      </c>
      <c r="S13" s="27"/>
    </row>
    <row r="14" spans="1:19" ht="15">
      <c r="A14" s="37"/>
      <c r="B14" s="38"/>
      <c r="C14" s="51"/>
      <c r="D14" s="51"/>
      <c r="E14" s="51"/>
      <c r="F14" s="56"/>
      <c r="G14" s="41"/>
      <c r="H14" s="42"/>
      <c r="I14" s="43"/>
      <c r="J14" s="43"/>
      <c r="K14" s="43"/>
      <c r="L14" s="43">
        <v>1</v>
      </c>
      <c r="M14" s="43"/>
      <c r="N14" s="42"/>
      <c r="O14" s="42"/>
      <c r="P14" s="43"/>
      <c r="Q14" s="43"/>
      <c r="R14" s="42"/>
      <c r="S14" s="44"/>
    </row>
    <row r="15" spans="2:19" ht="12.75">
      <c r="B15" s="36"/>
      <c r="C15" s="67" t="s">
        <v>51</v>
      </c>
      <c r="D15" s="67"/>
      <c r="E15" s="67"/>
      <c r="F15" s="67"/>
      <c r="G15" s="41">
        <f>SUM(G9:G12)*2</f>
        <v>0</v>
      </c>
      <c r="H15" s="47"/>
      <c r="I15" s="43"/>
      <c r="J15" s="43"/>
      <c r="K15" s="43"/>
      <c r="L15" s="43"/>
      <c r="M15" s="43"/>
      <c r="N15" s="42"/>
      <c r="O15" s="42"/>
      <c r="P15" s="43"/>
      <c r="Q15" s="43"/>
      <c r="R15" s="42"/>
      <c r="S15" s="44"/>
    </row>
    <row r="16" spans="2:9" ht="12.75">
      <c r="B16" s="36"/>
      <c r="C16" s="48"/>
      <c r="D16" s="48"/>
      <c r="E16" s="48"/>
      <c r="F16" s="48"/>
      <c r="G16" s="49"/>
      <c r="I16" s="49"/>
    </row>
    <row r="18" spans="3:16" ht="15">
      <c r="C18" s="68" t="s">
        <v>53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50"/>
    </row>
  </sheetData>
  <sheetProtection/>
  <mergeCells count="13">
    <mergeCell ref="A13:B13"/>
    <mergeCell ref="O1:S1"/>
    <mergeCell ref="O2:Q2"/>
    <mergeCell ref="Q3:S3"/>
    <mergeCell ref="A4:S4"/>
    <mergeCell ref="C5:S5"/>
    <mergeCell ref="B6:C6"/>
    <mergeCell ref="O6:S6"/>
    <mergeCell ref="H8:M8"/>
    <mergeCell ref="C15:F15"/>
    <mergeCell ref="C18:O18"/>
    <mergeCell ref="S9:S12"/>
    <mergeCell ref="D13:Q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8">
      <selection activeCell="I78" sqref="I78"/>
    </sheetView>
  </sheetViews>
  <sheetFormatPr defaultColWidth="9.00390625" defaultRowHeight="12.75"/>
  <cols>
    <col min="1" max="1" width="6.875" style="0" bestFit="1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4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69" t="s">
        <v>0</v>
      </c>
      <c r="P1" s="69"/>
      <c r="Q1" s="69"/>
      <c r="R1" s="69"/>
      <c r="S1" s="69"/>
      <c r="T1" s="69"/>
    </row>
    <row r="2" spans="1:17" ht="12.75">
      <c r="A2" s="1"/>
      <c r="O2" s="70" t="s">
        <v>1</v>
      </c>
      <c r="P2" s="70"/>
      <c r="Q2" s="70"/>
    </row>
    <row r="3" spans="1:21" ht="18">
      <c r="A3" s="2"/>
      <c r="B3" s="3"/>
      <c r="C3" s="3"/>
      <c r="D3" s="3"/>
      <c r="E3" s="3"/>
      <c r="F3" s="3"/>
      <c r="G3" s="3"/>
      <c r="H3" s="32"/>
      <c r="I3" s="3"/>
      <c r="J3" s="3"/>
      <c r="K3" s="3"/>
      <c r="Q3" s="71" t="s">
        <v>20</v>
      </c>
      <c r="R3" s="71"/>
      <c r="S3" s="71"/>
      <c r="T3" s="71"/>
      <c r="U3" s="71"/>
    </row>
    <row r="4" spans="1:20" ht="15">
      <c r="A4" s="72" t="s">
        <v>21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8">
      <c r="A5" s="2"/>
      <c r="B5" s="3"/>
      <c r="C5" s="73" t="s">
        <v>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18">
      <c r="A6" s="2"/>
      <c r="B6" s="74" t="s">
        <v>3</v>
      </c>
      <c r="C6" s="74"/>
      <c r="D6" s="4"/>
      <c r="E6" s="4"/>
      <c r="F6" s="4"/>
      <c r="G6" s="3"/>
      <c r="H6" s="32"/>
      <c r="I6" s="3"/>
      <c r="J6" s="5"/>
      <c r="K6" s="3"/>
      <c r="O6" s="74" t="s">
        <v>37</v>
      </c>
      <c r="P6" s="74"/>
      <c r="Q6" s="74"/>
      <c r="R6" s="74"/>
      <c r="S6" s="74"/>
      <c r="T6" s="74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32</v>
      </c>
      <c r="F7" s="7" t="s">
        <v>8</v>
      </c>
      <c r="G7" s="8" t="s">
        <v>9</v>
      </c>
      <c r="H7" s="35" t="s">
        <v>10</v>
      </c>
      <c r="I7" s="9" t="s">
        <v>30</v>
      </c>
      <c r="J7" s="10" t="s">
        <v>31</v>
      </c>
      <c r="K7" s="9" t="s">
        <v>35</v>
      </c>
      <c r="L7" s="11" t="s">
        <v>48</v>
      </c>
      <c r="M7" s="11" t="s">
        <v>11</v>
      </c>
      <c r="N7" s="12" t="s">
        <v>12</v>
      </c>
      <c r="O7" s="13" t="s">
        <v>13</v>
      </c>
      <c r="P7" s="13" t="s">
        <v>49</v>
      </c>
      <c r="Q7" s="13" t="s">
        <v>14</v>
      </c>
      <c r="R7" s="14" t="s">
        <v>15</v>
      </c>
      <c r="S7" s="14" t="s">
        <v>16</v>
      </c>
      <c r="T7" s="52" t="s">
        <v>17</v>
      </c>
      <c r="U7" s="52"/>
    </row>
    <row r="8" spans="1:21" ht="15.75" customHeight="1">
      <c r="A8" s="31"/>
      <c r="B8" s="16"/>
      <c r="C8" s="17"/>
      <c r="D8" s="17"/>
      <c r="E8" s="17"/>
      <c r="F8" s="18"/>
      <c r="G8" s="15"/>
      <c r="H8" s="65" t="s">
        <v>47</v>
      </c>
      <c r="I8" s="66"/>
      <c r="J8" s="66"/>
      <c r="K8" s="66"/>
      <c r="L8" s="66"/>
      <c r="M8" s="66"/>
      <c r="N8" s="19"/>
      <c r="O8" s="19"/>
      <c r="P8" s="19"/>
      <c r="Q8" s="20"/>
      <c r="R8" s="19"/>
      <c r="S8" s="21"/>
      <c r="T8" s="22"/>
      <c r="U8" s="15"/>
    </row>
    <row r="9" spans="1:21" ht="15">
      <c r="A9" s="33">
        <v>48.2</v>
      </c>
      <c r="B9" s="23" t="s">
        <v>102</v>
      </c>
      <c r="C9" s="24" t="s">
        <v>109</v>
      </c>
      <c r="D9" s="24" t="s">
        <v>33</v>
      </c>
      <c r="E9" s="24" t="s">
        <v>19</v>
      </c>
      <c r="F9" s="29"/>
      <c r="G9" s="6">
        <f aca="true" t="shared" si="0" ref="G9:G40">IF(F9="мс","100",IF(F9="1ю",1,IF(F9=1,10,IF(F9=2,3,IF(F9=3,1,IF(F9="2ю",0.3,IF(F9="3ю",0.1,"")))))))</f>
      </c>
      <c r="H9" s="25">
        <v>0.0021643518518518518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5">
        <v>0.0052662037037037035</v>
      </c>
      <c r="O9" s="25">
        <f aca="true" t="shared" si="1" ref="O9:O40">N9-H9</f>
        <v>0.0031018518518518517</v>
      </c>
      <c r="P9" s="26">
        <v>0</v>
      </c>
      <c r="Q9" s="26">
        <f aca="true" t="shared" si="2" ref="Q9:Q40">I9+J9+K9+M9+L9</f>
        <v>0</v>
      </c>
      <c r="R9" s="25">
        <f aca="true" t="shared" si="3" ref="R9:R40">O9+Q9*TIMEVALUE("0:00:30")</f>
        <v>0.0031018518518518517</v>
      </c>
      <c r="S9" s="27">
        <v>1</v>
      </c>
      <c r="T9" s="28">
        <f>R9/R$9</f>
        <v>1</v>
      </c>
      <c r="U9" s="8">
        <v>2</v>
      </c>
    </row>
    <row r="10" spans="1:21" ht="15">
      <c r="A10" s="33">
        <v>48.1</v>
      </c>
      <c r="B10" s="23" t="s">
        <v>102</v>
      </c>
      <c r="C10" s="24" t="s">
        <v>108</v>
      </c>
      <c r="D10" s="24" t="s">
        <v>33</v>
      </c>
      <c r="E10" s="24" t="s">
        <v>18</v>
      </c>
      <c r="F10" s="29"/>
      <c r="G10" s="6">
        <f t="shared" si="0"/>
      </c>
      <c r="H10" s="25">
        <v>0</v>
      </c>
      <c r="I10" s="26">
        <v>0</v>
      </c>
      <c r="J10" s="26">
        <v>1</v>
      </c>
      <c r="K10" s="26">
        <v>0</v>
      </c>
      <c r="L10" s="26">
        <v>0</v>
      </c>
      <c r="M10" s="26">
        <v>0</v>
      </c>
      <c r="N10" s="25">
        <v>0.0021643518518518518</v>
      </c>
      <c r="O10" s="25">
        <f t="shared" si="1"/>
        <v>0.0021643518518518518</v>
      </c>
      <c r="P10" s="26">
        <v>0</v>
      </c>
      <c r="Q10" s="26">
        <f t="shared" si="2"/>
        <v>1</v>
      </c>
      <c r="R10" s="25">
        <f t="shared" si="3"/>
        <v>0.002511574074074074</v>
      </c>
      <c r="S10" s="27">
        <v>2</v>
      </c>
      <c r="T10" s="28">
        <f>R10/R$9</f>
        <v>0.8097014925373135</v>
      </c>
      <c r="U10" s="30">
        <v>2</v>
      </c>
    </row>
    <row r="11" spans="1:21" ht="15">
      <c r="A11" s="33">
        <v>48.4</v>
      </c>
      <c r="B11" s="23" t="s">
        <v>102</v>
      </c>
      <c r="C11" s="24" t="s">
        <v>111</v>
      </c>
      <c r="D11" s="24" t="s">
        <v>33</v>
      </c>
      <c r="E11" s="24" t="s">
        <v>18</v>
      </c>
      <c r="F11" s="29"/>
      <c r="G11" s="6">
        <f t="shared" si="0"/>
      </c>
      <c r="H11" s="25">
        <v>0.00835648148148148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5">
        <v>0.011377314814814814</v>
      </c>
      <c r="O11" s="25">
        <f t="shared" si="1"/>
        <v>0.0030208333333333337</v>
      </c>
      <c r="P11" s="26">
        <v>0</v>
      </c>
      <c r="Q11" s="26">
        <f t="shared" si="2"/>
        <v>0</v>
      </c>
      <c r="R11" s="25">
        <f t="shared" si="3"/>
        <v>0.0030208333333333337</v>
      </c>
      <c r="S11" s="27">
        <v>3</v>
      </c>
      <c r="T11" s="28">
        <f>R11/R$9</f>
        <v>0.9738805970149256</v>
      </c>
      <c r="U11" s="30">
        <v>2</v>
      </c>
    </row>
    <row r="12" spans="1:21" ht="15">
      <c r="A12" s="33">
        <v>48.3</v>
      </c>
      <c r="B12" s="23" t="s">
        <v>102</v>
      </c>
      <c r="C12" s="24" t="s">
        <v>110</v>
      </c>
      <c r="D12" s="24" t="s">
        <v>33</v>
      </c>
      <c r="E12" s="24" t="s">
        <v>18</v>
      </c>
      <c r="F12" s="29"/>
      <c r="G12" s="6">
        <f t="shared" si="0"/>
      </c>
      <c r="H12" s="25">
        <v>0.0052662037037037035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5">
        <v>0.00835648148148148</v>
      </c>
      <c r="O12" s="25">
        <f t="shared" si="1"/>
        <v>0.003090277777777777</v>
      </c>
      <c r="P12" s="26">
        <v>0</v>
      </c>
      <c r="Q12" s="26">
        <f t="shared" si="2"/>
        <v>0</v>
      </c>
      <c r="R12" s="25">
        <f t="shared" si="3"/>
        <v>0.003090277777777777</v>
      </c>
      <c r="S12" s="27">
        <v>4</v>
      </c>
      <c r="T12" s="28">
        <f>R12/R$9</f>
        <v>0.9962686567164176</v>
      </c>
      <c r="U12" s="8">
        <v>2</v>
      </c>
    </row>
    <row r="13" spans="1:21" ht="15">
      <c r="A13" s="33">
        <v>45.4</v>
      </c>
      <c r="B13" s="23" t="s">
        <v>103</v>
      </c>
      <c r="C13" s="24" t="s">
        <v>114</v>
      </c>
      <c r="D13" s="24" t="s">
        <v>36</v>
      </c>
      <c r="E13" s="24" t="s">
        <v>19</v>
      </c>
      <c r="F13" s="29"/>
      <c r="G13" s="6">
        <f t="shared" si="0"/>
      </c>
      <c r="H13" s="25">
        <v>0.007118055555555555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5">
        <v>0.009421296296296296</v>
      </c>
      <c r="O13" s="25">
        <f t="shared" si="1"/>
        <v>0.0023032407407407402</v>
      </c>
      <c r="P13" s="26">
        <v>0</v>
      </c>
      <c r="Q13" s="26">
        <f t="shared" si="2"/>
        <v>0</v>
      </c>
      <c r="R13" s="25">
        <f t="shared" si="3"/>
        <v>0.0023032407407407402</v>
      </c>
      <c r="S13" s="27">
        <v>4</v>
      </c>
      <c r="T13" s="28">
        <f aca="true" t="shared" si="4" ref="T13:T30">R13/R$9</f>
        <v>0.7425373134328357</v>
      </c>
      <c r="U13" s="8">
        <v>2</v>
      </c>
    </row>
    <row r="14" spans="1:21" ht="15">
      <c r="A14" s="33">
        <v>51.3</v>
      </c>
      <c r="B14" s="23" t="s">
        <v>105</v>
      </c>
      <c r="C14" s="24" t="s">
        <v>121</v>
      </c>
      <c r="D14" s="24" t="s">
        <v>36</v>
      </c>
      <c r="E14" s="24" t="s">
        <v>19</v>
      </c>
      <c r="F14" s="29"/>
      <c r="G14" s="6">
        <f t="shared" si="0"/>
      </c>
      <c r="H14" s="25">
        <v>0.00400462962962963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5">
        <v>0.006307870370370371</v>
      </c>
      <c r="O14" s="25">
        <f t="shared" si="1"/>
        <v>0.002303240740740741</v>
      </c>
      <c r="P14" s="26">
        <v>0</v>
      </c>
      <c r="Q14" s="26">
        <f t="shared" si="2"/>
        <v>0</v>
      </c>
      <c r="R14" s="25">
        <f t="shared" si="3"/>
        <v>0.002303240740740741</v>
      </c>
      <c r="S14" s="27">
        <v>6</v>
      </c>
      <c r="T14" s="28">
        <f t="shared" si="4"/>
        <v>0.742537313432836</v>
      </c>
      <c r="U14" s="30">
        <v>3</v>
      </c>
    </row>
    <row r="15" spans="1:21" ht="15">
      <c r="A15" s="33">
        <v>45.3</v>
      </c>
      <c r="B15" s="23" t="s">
        <v>73</v>
      </c>
      <c r="C15" s="24" t="s">
        <v>89</v>
      </c>
      <c r="D15" s="24" t="s">
        <v>36</v>
      </c>
      <c r="E15" s="24" t="s">
        <v>19</v>
      </c>
      <c r="F15" s="29"/>
      <c r="G15" s="6">
        <f t="shared" si="0"/>
      </c>
      <c r="H15" s="25">
        <v>0.0059722222222222225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5">
        <v>0.008287037037037037</v>
      </c>
      <c r="O15" s="25">
        <f t="shared" si="1"/>
        <v>0.0023148148148148147</v>
      </c>
      <c r="P15" s="26">
        <v>0</v>
      </c>
      <c r="Q15" s="26">
        <f t="shared" si="2"/>
        <v>0</v>
      </c>
      <c r="R15" s="25">
        <f t="shared" si="3"/>
        <v>0.0023148148148148147</v>
      </c>
      <c r="S15" s="27">
        <v>7</v>
      </c>
      <c r="T15" s="28">
        <f t="shared" si="4"/>
        <v>0.7462686567164178</v>
      </c>
      <c r="U15" s="30">
        <v>3</v>
      </c>
    </row>
    <row r="16" spans="1:21" ht="30">
      <c r="A16" s="33">
        <v>56.3</v>
      </c>
      <c r="B16" s="23" t="s">
        <v>27</v>
      </c>
      <c r="C16" s="24" t="s">
        <v>39</v>
      </c>
      <c r="D16" s="24" t="s">
        <v>36</v>
      </c>
      <c r="E16" s="24" t="s">
        <v>19</v>
      </c>
      <c r="F16" s="29"/>
      <c r="G16" s="6">
        <f t="shared" si="0"/>
      </c>
      <c r="H16" s="25">
        <v>0.004814814814814815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5">
        <v>0.007789351851851852</v>
      </c>
      <c r="O16" s="25">
        <f t="shared" si="1"/>
        <v>0.002974537037037037</v>
      </c>
      <c r="P16" s="26">
        <v>0</v>
      </c>
      <c r="Q16" s="26">
        <f t="shared" si="2"/>
        <v>0</v>
      </c>
      <c r="R16" s="25">
        <f t="shared" si="3"/>
        <v>0.002974537037037037</v>
      </c>
      <c r="S16" s="27">
        <v>7</v>
      </c>
      <c r="T16" s="28">
        <f t="shared" si="4"/>
        <v>0.958955223880597</v>
      </c>
      <c r="U16" s="8">
        <v>3</v>
      </c>
    </row>
    <row r="17" spans="1:21" ht="15">
      <c r="A17" s="33">
        <v>46.3</v>
      </c>
      <c r="B17" s="23" t="s">
        <v>74</v>
      </c>
      <c r="C17" s="24" t="s">
        <v>42</v>
      </c>
      <c r="D17" s="24" t="s">
        <v>36</v>
      </c>
      <c r="E17" s="24" t="s">
        <v>19</v>
      </c>
      <c r="F17" s="29"/>
      <c r="G17" s="6">
        <f t="shared" si="0"/>
      </c>
      <c r="H17" s="25">
        <v>0.005833333333333334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5">
        <v>0.008842592592592591</v>
      </c>
      <c r="O17" s="25">
        <f t="shared" si="1"/>
        <v>0.0030092592592592575</v>
      </c>
      <c r="P17" s="26">
        <v>0</v>
      </c>
      <c r="Q17" s="26">
        <f t="shared" si="2"/>
        <v>0</v>
      </c>
      <c r="R17" s="25">
        <f t="shared" si="3"/>
        <v>0.0030092592592592575</v>
      </c>
      <c r="S17" s="27">
        <v>9</v>
      </c>
      <c r="T17" s="28">
        <f t="shared" si="4"/>
        <v>0.9701492537313428</v>
      </c>
      <c r="U17" s="8">
        <v>3</v>
      </c>
    </row>
    <row r="18" spans="1:21" ht="15">
      <c r="A18" s="33">
        <v>45.4</v>
      </c>
      <c r="B18" s="23" t="s">
        <v>73</v>
      </c>
      <c r="C18" s="24" t="s">
        <v>90</v>
      </c>
      <c r="D18" s="24" t="s">
        <v>36</v>
      </c>
      <c r="E18" s="24" t="s">
        <v>19</v>
      </c>
      <c r="F18" s="29"/>
      <c r="G18" s="6">
        <f t="shared" si="0"/>
      </c>
      <c r="H18" s="25">
        <v>0.008287037037037037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5">
        <v>0.011307870370370371</v>
      </c>
      <c r="O18" s="25">
        <f t="shared" si="1"/>
        <v>0.0030208333333333337</v>
      </c>
      <c r="P18" s="26">
        <v>0</v>
      </c>
      <c r="Q18" s="26">
        <f t="shared" si="2"/>
        <v>0</v>
      </c>
      <c r="R18" s="25">
        <f t="shared" si="3"/>
        <v>0.0030208333333333337</v>
      </c>
      <c r="S18" s="27">
        <v>10</v>
      </c>
      <c r="T18" s="28">
        <f t="shared" si="4"/>
        <v>0.9738805970149256</v>
      </c>
      <c r="U18" s="30">
        <v>3</v>
      </c>
    </row>
    <row r="19" spans="1:21" ht="15">
      <c r="A19" s="33">
        <v>50.4</v>
      </c>
      <c r="B19" s="23" t="s">
        <v>104</v>
      </c>
      <c r="C19" s="24" t="s">
        <v>118</v>
      </c>
      <c r="D19" s="24" t="s">
        <v>36</v>
      </c>
      <c r="E19" s="24" t="s">
        <v>19</v>
      </c>
      <c r="F19" s="29"/>
      <c r="G19" s="6">
        <f t="shared" si="0"/>
      </c>
      <c r="H19" s="25">
        <v>0.007719907407407408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5">
        <v>0.011377314814814814</v>
      </c>
      <c r="O19" s="25">
        <f t="shared" si="1"/>
        <v>0.003657407407407406</v>
      </c>
      <c r="P19" s="26">
        <v>0</v>
      </c>
      <c r="Q19" s="26">
        <f t="shared" si="2"/>
        <v>0</v>
      </c>
      <c r="R19" s="25">
        <f t="shared" si="3"/>
        <v>0.003657407407407406</v>
      </c>
      <c r="S19" s="27">
        <v>11</v>
      </c>
      <c r="T19" s="28">
        <f t="shared" si="4"/>
        <v>1.17910447761194</v>
      </c>
      <c r="U19" s="30">
        <v>3</v>
      </c>
    </row>
    <row r="20" spans="1:21" ht="30">
      <c r="A20" s="33">
        <v>53.4</v>
      </c>
      <c r="B20" s="23" t="s">
        <v>23</v>
      </c>
      <c r="C20" s="24" t="s">
        <v>128</v>
      </c>
      <c r="D20" s="24" t="s">
        <v>36</v>
      </c>
      <c r="E20" s="24" t="s">
        <v>19</v>
      </c>
      <c r="F20" s="29"/>
      <c r="G20" s="6">
        <f t="shared" si="0"/>
      </c>
      <c r="H20" s="25">
        <v>0.012268518518518519</v>
      </c>
      <c r="I20" s="26">
        <v>0</v>
      </c>
      <c r="J20" s="26">
        <v>0</v>
      </c>
      <c r="K20" s="26">
        <v>0</v>
      </c>
      <c r="L20" s="26">
        <v>5</v>
      </c>
      <c r="M20" s="26">
        <v>0</v>
      </c>
      <c r="N20" s="25">
        <v>0.018391203703703705</v>
      </c>
      <c r="O20" s="25">
        <f t="shared" si="1"/>
        <v>0.006122685185185186</v>
      </c>
      <c r="P20" s="26">
        <v>0</v>
      </c>
      <c r="Q20" s="26">
        <f t="shared" si="2"/>
        <v>5</v>
      </c>
      <c r="R20" s="25">
        <f t="shared" si="3"/>
        <v>0.007858796296296298</v>
      </c>
      <c r="S20" s="27">
        <v>12</v>
      </c>
      <c r="T20" s="28">
        <f t="shared" si="4"/>
        <v>2.5335820895522394</v>
      </c>
      <c r="U20" s="8">
        <v>3</v>
      </c>
    </row>
    <row r="21" spans="1:21" ht="15">
      <c r="A21" s="33">
        <v>20.1</v>
      </c>
      <c r="B21" s="23" t="s">
        <v>107</v>
      </c>
      <c r="C21" s="24" t="s">
        <v>129</v>
      </c>
      <c r="D21" s="24" t="s">
        <v>36</v>
      </c>
      <c r="E21" s="24" t="s">
        <v>19</v>
      </c>
      <c r="F21" s="29"/>
      <c r="G21" s="6">
        <f t="shared" si="0"/>
      </c>
      <c r="H21" s="25">
        <v>0</v>
      </c>
      <c r="I21" s="26">
        <v>2</v>
      </c>
      <c r="J21" s="26">
        <v>11</v>
      </c>
      <c r="K21" s="26">
        <v>0</v>
      </c>
      <c r="L21" s="26">
        <v>0</v>
      </c>
      <c r="M21" s="26">
        <v>4</v>
      </c>
      <c r="N21" s="25">
        <v>0.006145833333333333</v>
      </c>
      <c r="O21" s="25">
        <f t="shared" si="1"/>
        <v>0.006145833333333333</v>
      </c>
      <c r="P21" s="26">
        <v>0</v>
      </c>
      <c r="Q21" s="26">
        <f t="shared" si="2"/>
        <v>17</v>
      </c>
      <c r="R21" s="25">
        <f t="shared" si="3"/>
        <v>0.01204861111111111</v>
      </c>
      <c r="S21" s="27">
        <v>13</v>
      </c>
      <c r="T21" s="28">
        <f t="shared" si="4"/>
        <v>3.8843283582089554</v>
      </c>
      <c r="U21" s="8">
        <v>3</v>
      </c>
    </row>
    <row r="22" spans="1:21" ht="30">
      <c r="A22" s="33">
        <v>50.1</v>
      </c>
      <c r="B22" s="23" t="s">
        <v>104</v>
      </c>
      <c r="C22" s="24" t="s">
        <v>115</v>
      </c>
      <c r="D22" s="24" t="s">
        <v>36</v>
      </c>
      <c r="E22" s="24" t="s">
        <v>18</v>
      </c>
      <c r="F22" s="29"/>
      <c r="G22" s="6">
        <f t="shared" si="0"/>
      </c>
      <c r="H22" s="25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5">
        <v>0.0018518518518518517</v>
      </c>
      <c r="O22" s="25">
        <f t="shared" si="1"/>
        <v>0.0018518518518518517</v>
      </c>
      <c r="P22" s="26">
        <v>0</v>
      </c>
      <c r="Q22" s="26">
        <f t="shared" si="2"/>
        <v>0</v>
      </c>
      <c r="R22" s="25">
        <f t="shared" si="3"/>
        <v>0.0018518518518518517</v>
      </c>
      <c r="S22" s="27">
        <v>14</v>
      </c>
      <c r="T22" s="28">
        <f t="shared" si="4"/>
        <v>0.5970149253731343</v>
      </c>
      <c r="U22" s="30">
        <v>3</v>
      </c>
    </row>
    <row r="23" spans="1:21" ht="15">
      <c r="A23" s="33">
        <v>51.1</v>
      </c>
      <c r="B23" s="23" t="s">
        <v>105</v>
      </c>
      <c r="C23" s="24" t="s">
        <v>119</v>
      </c>
      <c r="D23" s="24" t="s">
        <v>36</v>
      </c>
      <c r="E23" s="24" t="s">
        <v>18</v>
      </c>
      <c r="F23" s="29"/>
      <c r="G23" s="6">
        <f t="shared" si="0"/>
      </c>
      <c r="H23" s="25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5">
        <v>0.0019560185185185184</v>
      </c>
      <c r="O23" s="25">
        <f t="shared" si="1"/>
        <v>0.0019560185185185184</v>
      </c>
      <c r="P23" s="26">
        <v>0</v>
      </c>
      <c r="Q23" s="26">
        <f t="shared" si="2"/>
        <v>0</v>
      </c>
      <c r="R23" s="25">
        <f t="shared" si="3"/>
        <v>0.0019560185185185184</v>
      </c>
      <c r="S23" s="27">
        <v>15</v>
      </c>
      <c r="T23" s="28">
        <f t="shared" si="4"/>
        <v>0.6305970149253731</v>
      </c>
      <c r="U23" s="30" t="s">
        <v>54</v>
      </c>
    </row>
    <row r="24" spans="1:21" ht="15">
      <c r="A24" s="33">
        <v>51.4</v>
      </c>
      <c r="B24" s="23" t="s">
        <v>105</v>
      </c>
      <c r="C24" s="24" t="s">
        <v>22</v>
      </c>
      <c r="D24" s="24" t="s">
        <v>36</v>
      </c>
      <c r="E24" s="24" t="s">
        <v>18</v>
      </c>
      <c r="F24" s="29"/>
      <c r="G24" s="6">
        <f t="shared" si="0"/>
      </c>
      <c r="H24" s="25">
        <v>0.006307870370370371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5">
        <v>0.008344907407407409</v>
      </c>
      <c r="O24" s="25">
        <f t="shared" si="1"/>
        <v>0.0020370370370370377</v>
      </c>
      <c r="P24" s="26">
        <v>0</v>
      </c>
      <c r="Q24" s="26">
        <f t="shared" si="2"/>
        <v>0</v>
      </c>
      <c r="R24" s="25">
        <f t="shared" si="3"/>
        <v>0.0020370370370370377</v>
      </c>
      <c r="S24" s="27">
        <v>16</v>
      </c>
      <c r="T24" s="28">
        <f t="shared" si="4"/>
        <v>0.656716417910448</v>
      </c>
      <c r="U24" s="30" t="s">
        <v>54</v>
      </c>
    </row>
    <row r="25" spans="1:21" ht="15">
      <c r="A25" s="33">
        <v>51.2</v>
      </c>
      <c r="B25" s="23" t="s">
        <v>105</v>
      </c>
      <c r="C25" s="24" t="s">
        <v>120</v>
      </c>
      <c r="D25" s="24" t="s">
        <v>36</v>
      </c>
      <c r="E25" s="24" t="s">
        <v>18</v>
      </c>
      <c r="F25" s="29"/>
      <c r="G25" s="6">
        <f t="shared" si="0"/>
      </c>
      <c r="H25" s="25">
        <v>0.0019560185185185184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5">
        <v>0.00400462962962963</v>
      </c>
      <c r="O25" s="25">
        <f t="shared" si="1"/>
        <v>0.0020486111111111113</v>
      </c>
      <c r="P25" s="26">
        <v>0</v>
      </c>
      <c r="Q25" s="26">
        <f t="shared" si="2"/>
        <v>0</v>
      </c>
      <c r="R25" s="25">
        <f t="shared" si="3"/>
        <v>0.0020486111111111113</v>
      </c>
      <c r="S25" s="27">
        <v>17</v>
      </c>
      <c r="T25" s="28">
        <f t="shared" si="4"/>
        <v>0.6604477611940299</v>
      </c>
      <c r="U25" s="30" t="s">
        <v>54</v>
      </c>
    </row>
    <row r="26" spans="1:21" ht="15">
      <c r="A26" s="33">
        <v>46.4</v>
      </c>
      <c r="B26" s="23" t="s">
        <v>74</v>
      </c>
      <c r="C26" s="24" t="s">
        <v>93</v>
      </c>
      <c r="D26" s="24" t="s">
        <v>36</v>
      </c>
      <c r="E26" s="24" t="s">
        <v>18</v>
      </c>
      <c r="F26" s="29"/>
      <c r="G26" s="6">
        <f t="shared" si="0"/>
      </c>
      <c r="H26" s="25">
        <v>0.008842592592592591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5">
        <v>0.01099537037037037</v>
      </c>
      <c r="O26" s="25">
        <f t="shared" si="1"/>
        <v>0.0021527777777777795</v>
      </c>
      <c r="P26" s="26">
        <v>0</v>
      </c>
      <c r="Q26" s="26">
        <f t="shared" si="2"/>
        <v>0</v>
      </c>
      <c r="R26" s="25">
        <f t="shared" si="3"/>
        <v>0.0021527777777777795</v>
      </c>
      <c r="S26" s="27">
        <v>18</v>
      </c>
      <c r="T26" s="28">
        <f t="shared" si="4"/>
        <v>0.6940298507462692</v>
      </c>
      <c r="U26" s="30"/>
    </row>
    <row r="27" spans="1:21" ht="15">
      <c r="A27" s="33">
        <v>56.1</v>
      </c>
      <c r="B27" s="23" t="s">
        <v>27</v>
      </c>
      <c r="C27" s="24" t="s">
        <v>38</v>
      </c>
      <c r="D27" s="24" t="s">
        <v>36</v>
      </c>
      <c r="E27" s="24" t="s">
        <v>18</v>
      </c>
      <c r="F27" s="29"/>
      <c r="G27" s="6">
        <f t="shared" si="0"/>
      </c>
      <c r="H27" s="25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5">
        <v>0.002349537037037037</v>
      </c>
      <c r="O27" s="25">
        <f t="shared" si="1"/>
        <v>0.002349537037037037</v>
      </c>
      <c r="P27" s="26">
        <v>0</v>
      </c>
      <c r="Q27" s="26">
        <f t="shared" si="2"/>
        <v>0</v>
      </c>
      <c r="R27" s="25">
        <f t="shared" si="3"/>
        <v>0.002349537037037037</v>
      </c>
      <c r="S27" s="27">
        <v>19</v>
      </c>
      <c r="T27" s="28">
        <f t="shared" si="4"/>
        <v>0.7574626865671642</v>
      </c>
      <c r="U27" s="30"/>
    </row>
    <row r="28" spans="1:21" ht="15">
      <c r="A28" s="33">
        <v>50.3</v>
      </c>
      <c r="B28" s="23" t="s">
        <v>104</v>
      </c>
      <c r="C28" s="24" t="s">
        <v>117</v>
      </c>
      <c r="D28" s="24" t="s">
        <v>36</v>
      </c>
      <c r="E28" s="24" t="s">
        <v>18</v>
      </c>
      <c r="F28" s="29"/>
      <c r="G28" s="6">
        <f t="shared" si="0"/>
      </c>
      <c r="H28" s="25">
        <v>0.005277777777777777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5">
        <v>0.007719907407407408</v>
      </c>
      <c r="O28" s="25">
        <f t="shared" si="1"/>
        <v>0.002442129629629631</v>
      </c>
      <c r="P28" s="26">
        <v>0</v>
      </c>
      <c r="Q28" s="26">
        <f t="shared" si="2"/>
        <v>0</v>
      </c>
      <c r="R28" s="25">
        <f t="shared" si="3"/>
        <v>0.002442129629629631</v>
      </c>
      <c r="S28" s="27">
        <v>20</v>
      </c>
      <c r="T28" s="28">
        <f t="shared" si="4"/>
        <v>0.7873134328358213</v>
      </c>
      <c r="U28" s="8"/>
    </row>
    <row r="29" spans="1:21" ht="15">
      <c r="A29" s="33">
        <v>56.2</v>
      </c>
      <c r="B29" s="23" t="s">
        <v>27</v>
      </c>
      <c r="C29" s="24" t="s">
        <v>68</v>
      </c>
      <c r="D29" s="24" t="s">
        <v>36</v>
      </c>
      <c r="E29" s="24" t="s">
        <v>18</v>
      </c>
      <c r="F29" s="29"/>
      <c r="G29" s="6">
        <f t="shared" si="0"/>
      </c>
      <c r="H29" s="25">
        <v>0.002349537037037037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5">
        <v>0.004814814814814815</v>
      </c>
      <c r="O29" s="25">
        <f t="shared" si="1"/>
        <v>0.002465277777777778</v>
      </c>
      <c r="P29" s="26">
        <v>0</v>
      </c>
      <c r="Q29" s="26">
        <f t="shared" si="2"/>
        <v>0</v>
      </c>
      <c r="R29" s="25">
        <f t="shared" si="3"/>
        <v>0.002465277777777778</v>
      </c>
      <c r="S29" s="27">
        <v>21</v>
      </c>
      <c r="T29" s="28">
        <f t="shared" si="4"/>
        <v>0.7947761194029852</v>
      </c>
      <c r="U29" s="8"/>
    </row>
    <row r="30" spans="1:21" ht="15">
      <c r="A30" s="33">
        <v>45.3</v>
      </c>
      <c r="B30" s="23" t="s">
        <v>103</v>
      </c>
      <c r="C30" s="24" t="s">
        <v>113</v>
      </c>
      <c r="D30" s="24" t="s">
        <v>36</v>
      </c>
      <c r="E30" s="24" t="s">
        <v>18</v>
      </c>
      <c r="F30" s="29"/>
      <c r="G30" s="6">
        <f t="shared" si="0"/>
      </c>
      <c r="H30" s="25">
        <v>0.004560185185185185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5">
        <v>0.007118055555555555</v>
      </c>
      <c r="O30" s="25">
        <f t="shared" si="1"/>
        <v>0.00255787037037037</v>
      </c>
      <c r="P30" s="26">
        <v>0</v>
      </c>
      <c r="Q30" s="26">
        <f t="shared" si="2"/>
        <v>0</v>
      </c>
      <c r="R30" s="25">
        <f t="shared" si="3"/>
        <v>0.00255787037037037</v>
      </c>
      <c r="S30" s="27">
        <v>22</v>
      </c>
      <c r="T30" s="28">
        <f t="shared" si="4"/>
        <v>0.8246268656716417</v>
      </c>
      <c r="U30" s="30"/>
    </row>
    <row r="31" spans="1:21" ht="15">
      <c r="A31" s="33">
        <v>45.1</v>
      </c>
      <c r="B31" s="23" t="s">
        <v>103</v>
      </c>
      <c r="C31" s="24" t="s">
        <v>40</v>
      </c>
      <c r="D31" s="24" t="s">
        <v>36</v>
      </c>
      <c r="E31" s="24" t="s">
        <v>18</v>
      </c>
      <c r="F31" s="29"/>
      <c r="G31" s="6">
        <f t="shared" si="0"/>
      </c>
      <c r="H31" s="25">
        <v>0</v>
      </c>
      <c r="I31" s="26">
        <v>0</v>
      </c>
      <c r="J31" s="26">
        <v>0</v>
      </c>
      <c r="K31" s="26">
        <v>0</v>
      </c>
      <c r="L31" s="26">
        <v>1</v>
      </c>
      <c r="M31" s="26">
        <v>0</v>
      </c>
      <c r="N31" s="25">
        <v>0.0022222222222222222</v>
      </c>
      <c r="O31" s="25">
        <f t="shared" si="1"/>
        <v>0.0022222222222222222</v>
      </c>
      <c r="P31" s="26">
        <v>0</v>
      </c>
      <c r="Q31" s="26">
        <f t="shared" si="2"/>
        <v>1</v>
      </c>
      <c r="R31" s="25">
        <f t="shared" si="3"/>
        <v>0.0025694444444444445</v>
      </c>
      <c r="S31" s="27">
        <v>21</v>
      </c>
      <c r="T31" s="28">
        <f>R31/R$9</f>
        <v>0.8283582089552239</v>
      </c>
      <c r="U31" s="8"/>
    </row>
    <row r="32" spans="1:21" ht="15">
      <c r="A32" s="33">
        <v>45.2</v>
      </c>
      <c r="B32" s="23" t="s">
        <v>103</v>
      </c>
      <c r="C32" s="24" t="s">
        <v>112</v>
      </c>
      <c r="D32" s="24" t="s">
        <v>36</v>
      </c>
      <c r="E32" s="24" t="s">
        <v>18</v>
      </c>
      <c r="F32" s="29"/>
      <c r="G32" s="6">
        <f t="shared" si="0"/>
      </c>
      <c r="H32" s="25">
        <v>0.0022222222222222222</v>
      </c>
      <c r="I32" s="26">
        <v>1</v>
      </c>
      <c r="J32" s="26">
        <v>0</v>
      </c>
      <c r="K32" s="26">
        <v>0</v>
      </c>
      <c r="L32" s="26">
        <v>0</v>
      </c>
      <c r="M32" s="26">
        <v>0</v>
      </c>
      <c r="N32" s="25">
        <v>0.004560185185185185</v>
      </c>
      <c r="O32" s="25">
        <f t="shared" si="1"/>
        <v>0.002337962962962963</v>
      </c>
      <c r="P32" s="26">
        <v>0</v>
      </c>
      <c r="Q32" s="26">
        <f t="shared" si="2"/>
        <v>1</v>
      </c>
      <c r="R32" s="25">
        <f t="shared" si="3"/>
        <v>0.0026851851851851854</v>
      </c>
      <c r="S32" s="27">
        <v>22</v>
      </c>
      <c r="T32" s="28">
        <f>R32/R$9</f>
        <v>0.8656716417910448</v>
      </c>
      <c r="U32" s="30"/>
    </row>
    <row r="33" spans="1:21" ht="15">
      <c r="A33" s="33">
        <v>56.4</v>
      </c>
      <c r="B33" s="23" t="s">
        <v>27</v>
      </c>
      <c r="C33" s="24" t="s">
        <v>69</v>
      </c>
      <c r="D33" s="24" t="s">
        <v>36</v>
      </c>
      <c r="E33" s="24" t="s">
        <v>18</v>
      </c>
      <c r="F33" s="29"/>
      <c r="G33" s="6">
        <f t="shared" si="0"/>
      </c>
      <c r="H33" s="25">
        <v>0.007789351851851852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5">
        <v>0.010532407407407407</v>
      </c>
      <c r="O33" s="25">
        <f t="shared" si="1"/>
        <v>0.002743055555555555</v>
      </c>
      <c r="P33" s="26">
        <v>0</v>
      </c>
      <c r="Q33" s="26">
        <f t="shared" si="2"/>
        <v>0</v>
      </c>
      <c r="R33" s="25">
        <f t="shared" si="3"/>
        <v>0.002743055555555555</v>
      </c>
      <c r="S33" s="27">
        <v>21</v>
      </c>
      <c r="T33" s="28">
        <f>R33/R$9</f>
        <v>0.8843283582089551</v>
      </c>
      <c r="U33" s="8"/>
    </row>
    <row r="34" spans="1:21" ht="30">
      <c r="A34" s="33">
        <v>46.1</v>
      </c>
      <c r="B34" s="23" t="s">
        <v>74</v>
      </c>
      <c r="C34" s="24" t="s">
        <v>91</v>
      </c>
      <c r="D34" s="24" t="s">
        <v>36</v>
      </c>
      <c r="E34" s="24" t="s">
        <v>18</v>
      </c>
      <c r="F34" s="29"/>
      <c r="G34" s="6">
        <f t="shared" si="0"/>
      </c>
      <c r="H34" s="25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5">
        <v>0.002777777777777778</v>
      </c>
      <c r="O34" s="25">
        <f t="shared" si="1"/>
        <v>0.002777777777777778</v>
      </c>
      <c r="P34" s="26">
        <v>0</v>
      </c>
      <c r="Q34" s="26">
        <f t="shared" si="2"/>
        <v>0</v>
      </c>
      <c r="R34" s="25">
        <f t="shared" si="3"/>
        <v>0.002777777777777778</v>
      </c>
      <c r="S34" s="27">
        <v>22</v>
      </c>
      <c r="T34" s="28">
        <f>R34/R$9</f>
        <v>0.8955223880597015</v>
      </c>
      <c r="U34" s="30"/>
    </row>
    <row r="35" spans="1:21" ht="15">
      <c r="A35" s="33">
        <v>45.1</v>
      </c>
      <c r="B35" s="23" t="s">
        <v>73</v>
      </c>
      <c r="C35" s="24" t="s">
        <v>87</v>
      </c>
      <c r="D35" s="24" t="s">
        <v>36</v>
      </c>
      <c r="E35" s="24" t="s">
        <v>18</v>
      </c>
      <c r="F35" s="29"/>
      <c r="G35" s="6">
        <f t="shared" si="0"/>
      </c>
      <c r="H35" s="25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5">
        <v>0.0029745370370370373</v>
      </c>
      <c r="O35" s="25">
        <f t="shared" si="1"/>
        <v>0.0029745370370370373</v>
      </c>
      <c r="P35" s="26">
        <v>0</v>
      </c>
      <c r="Q35" s="26">
        <f t="shared" si="2"/>
        <v>0</v>
      </c>
      <c r="R35" s="25">
        <f t="shared" si="3"/>
        <v>0.0029745370370370373</v>
      </c>
      <c r="S35" s="27">
        <v>21</v>
      </c>
      <c r="T35" s="28">
        <f aca="true" t="shared" si="5" ref="T35:T83">R35/R$9</f>
        <v>0.9589552238805972</v>
      </c>
      <c r="U35" s="8"/>
    </row>
    <row r="36" spans="1:21" ht="15">
      <c r="A36" s="33">
        <v>45.2</v>
      </c>
      <c r="B36" s="23" t="s">
        <v>73</v>
      </c>
      <c r="C36" s="24" t="s">
        <v>88</v>
      </c>
      <c r="D36" s="24" t="s">
        <v>36</v>
      </c>
      <c r="E36" s="24" t="s">
        <v>18</v>
      </c>
      <c r="F36" s="29"/>
      <c r="G36" s="6">
        <f t="shared" si="0"/>
      </c>
      <c r="H36" s="25">
        <v>0.0029745370370370373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5">
        <v>0.0059722222222222225</v>
      </c>
      <c r="O36" s="25">
        <f t="shared" si="1"/>
        <v>0.0029976851851851853</v>
      </c>
      <c r="P36" s="26">
        <v>0</v>
      </c>
      <c r="Q36" s="26">
        <f t="shared" si="2"/>
        <v>0</v>
      </c>
      <c r="R36" s="25">
        <f t="shared" si="3"/>
        <v>0.0029976851851851853</v>
      </c>
      <c r="S36" s="27">
        <v>22</v>
      </c>
      <c r="T36" s="28">
        <f t="shared" si="5"/>
        <v>0.9664179104477613</v>
      </c>
      <c r="U36" s="30"/>
    </row>
    <row r="37" spans="1:21" ht="15">
      <c r="A37" s="33">
        <v>50.2</v>
      </c>
      <c r="B37" s="23" t="s">
        <v>104</v>
      </c>
      <c r="C37" s="24" t="s">
        <v>116</v>
      </c>
      <c r="D37" s="24" t="s">
        <v>36</v>
      </c>
      <c r="E37" s="24" t="s">
        <v>18</v>
      </c>
      <c r="F37" s="29"/>
      <c r="G37" s="6">
        <f t="shared" si="0"/>
      </c>
      <c r="H37" s="25">
        <v>0.0018518518518518517</v>
      </c>
      <c r="I37" s="26">
        <v>0</v>
      </c>
      <c r="J37" s="26">
        <v>1</v>
      </c>
      <c r="K37" s="26">
        <v>0</v>
      </c>
      <c r="L37" s="26">
        <v>0</v>
      </c>
      <c r="M37" s="26">
        <v>0</v>
      </c>
      <c r="N37" s="25">
        <v>0.005277777777777777</v>
      </c>
      <c r="O37" s="25">
        <f t="shared" si="1"/>
        <v>0.003425925925925925</v>
      </c>
      <c r="P37" s="26">
        <v>0</v>
      </c>
      <c r="Q37" s="26">
        <f t="shared" si="2"/>
        <v>1</v>
      </c>
      <c r="R37" s="25">
        <f t="shared" si="3"/>
        <v>0.0037731481481481474</v>
      </c>
      <c r="S37" s="27">
        <v>21</v>
      </c>
      <c r="T37" s="28">
        <f t="shared" si="5"/>
        <v>1.216417910447761</v>
      </c>
      <c r="U37" s="8"/>
    </row>
    <row r="38" spans="1:21" ht="30">
      <c r="A38" s="33">
        <v>53.2</v>
      </c>
      <c r="B38" s="23" t="s">
        <v>23</v>
      </c>
      <c r="C38" s="24" t="s">
        <v>126</v>
      </c>
      <c r="D38" s="24" t="s">
        <v>36</v>
      </c>
      <c r="E38" s="24" t="s">
        <v>18</v>
      </c>
      <c r="F38" s="29"/>
      <c r="G38" s="6">
        <f t="shared" si="0"/>
      </c>
      <c r="H38" s="25">
        <v>0.0032175925925925926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5">
        <v>0.0071874999999999994</v>
      </c>
      <c r="O38" s="25">
        <f t="shared" si="1"/>
        <v>0.003969907407407406</v>
      </c>
      <c r="P38" s="26">
        <v>0</v>
      </c>
      <c r="Q38" s="26">
        <f t="shared" si="2"/>
        <v>0</v>
      </c>
      <c r="R38" s="25">
        <f t="shared" si="3"/>
        <v>0.003969907407407406</v>
      </c>
      <c r="S38" s="27">
        <v>22</v>
      </c>
      <c r="T38" s="28">
        <f t="shared" si="5"/>
        <v>1.2798507462686564</v>
      </c>
      <c r="U38" s="30"/>
    </row>
    <row r="39" spans="1:21" ht="30">
      <c r="A39" s="33">
        <v>46.2</v>
      </c>
      <c r="B39" s="23" t="s">
        <v>74</v>
      </c>
      <c r="C39" s="24" t="s">
        <v>92</v>
      </c>
      <c r="D39" s="24" t="s">
        <v>36</v>
      </c>
      <c r="E39" s="24" t="s">
        <v>18</v>
      </c>
      <c r="F39" s="29"/>
      <c r="G39" s="6">
        <f t="shared" si="0"/>
      </c>
      <c r="H39" s="25">
        <v>0.002777777777777778</v>
      </c>
      <c r="I39" s="26">
        <v>3</v>
      </c>
      <c r="J39" s="26">
        <v>0</v>
      </c>
      <c r="K39" s="26">
        <v>0</v>
      </c>
      <c r="L39" s="26">
        <v>0</v>
      </c>
      <c r="M39" s="26">
        <v>0</v>
      </c>
      <c r="N39" s="25">
        <v>0.005833333333333334</v>
      </c>
      <c r="O39" s="25">
        <f t="shared" si="1"/>
        <v>0.0030555555555555557</v>
      </c>
      <c r="P39" s="26">
        <v>0</v>
      </c>
      <c r="Q39" s="26">
        <f t="shared" si="2"/>
        <v>3</v>
      </c>
      <c r="R39" s="25">
        <f t="shared" si="3"/>
        <v>0.004097222222222223</v>
      </c>
      <c r="S39" s="27">
        <v>21</v>
      </c>
      <c r="T39" s="28">
        <f t="shared" si="5"/>
        <v>1.3208955223880599</v>
      </c>
      <c r="U39" s="8"/>
    </row>
    <row r="40" spans="1:21" ht="15">
      <c r="A40" s="33">
        <v>53.1</v>
      </c>
      <c r="B40" s="23" t="s">
        <v>23</v>
      </c>
      <c r="C40" s="24" t="s">
        <v>24</v>
      </c>
      <c r="D40" s="24" t="s">
        <v>36</v>
      </c>
      <c r="E40" s="24" t="s">
        <v>18</v>
      </c>
      <c r="F40" s="29"/>
      <c r="G40" s="6">
        <f t="shared" si="0"/>
      </c>
      <c r="H40" s="25">
        <v>0</v>
      </c>
      <c r="I40" s="26">
        <v>0</v>
      </c>
      <c r="J40" s="26">
        <v>0</v>
      </c>
      <c r="K40" s="26">
        <v>0</v>
      </c>
      <c r="L40" s="26">
        <v>5</v>
      </c>
      <c r="M40" s="26">
        <v>0</v>
      </c>
      <c r="N40" s="25">
        <v>0.0032175925925925926</v>
      </c>
      <c r="O40" s="25">
        <f t="shared" si="1"/>
        <v>0.0032175925925925926</v>
      </c>
      <c r="P40" s="26">
        <v>0</v>
      </c>
      <c r="Q40" s="26">
        <f t="shared" si="2"/>
        <v>5</v>
      </c>
      <c r="R40" s="25">
        <f t="shared" si="3"/>
        <v>0.004953703703703704</v>
      </c>
      <c r="S40" s="27">
        <v>22</v>
      </c>
      <c r="T40" s="28">
        <f t="shared" si="5"/>
        <v>1.5970149253731345</v>
      </c>
      <c r="U40" s="30"/>
    </row>
    <row r="41" spans="1:21" ht="15">
      <c r="A41" s="33">
        <v>53.3</v>
      </c>
      <c r="B41" s="23" t="s">
        <v>23</v>
      </c>
      <c r="C41" s="24" t="s">
        <v>127</v>
      </c>
      <c r="D41" s="24" t="s">
        <v>36</v>
      </c>
      <c r="E41" s="24" t="s">
        <v>18</v>
      </c>
      <c r="F41" s="29"/>
      <c r="G41" s="6">
        <f aca="true" t="shared" si="6" ref="G41:G72">IF(F41="мс","100",IF(F41="1ю",1,IF(F41=1,10,IF(F41=2,3,IF(F41=3,1,IF(F41="2ю",0.3,IF(F41="3ю",0.1,"")))))))</f>
      </c>
      <c r="H41" s="25">
        <v>0.0071874999999999994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5">
        <v>0.012268518518518519</v>
      </c>
      <c r="O41" s="25">
        <f aca="true" t="shared" si="7" ref="O41:O72">N41-H41</f>
        <v>0.005081018518518519</v>
      </c>
      <c r="P41" s="26">
        <v>0</v>
      </c>
      <c r="Q41" s="26">
        <f aca="true" t="shared" si="8" ref="Q41:Q72">I41+J41+K41+M41+L41</f>
        <v>0</v>
      </c>
      <c r="R41" s="25">
        <f aca="true" t="shared" si="9" ref="R41:R72">O41+Q41*TIMEVALUE("0:00:30")</f>
        <v>0.005081018518518519</v>
      </c>
      <c r="S41" s="27">
        <v>21</v>
      </c>
      <c r="T41" s="28">
        <f t="shared" si="5"/>
        <v>1.6380597014925378</v>
      </c>
      <c r="U41" s="8"/>
    </row>
    <row r="42" spans="1:21" ht="15">
      <c r="A42" s="33">
        <v>20.4</v>
      </c>
      <c r="B42" s="23" t="s">
        <v>107</v>
      </c>
      <c r="C42" s="24" t="s">
        <v>132</v>
      </c>
      <c r="D42" s="24" t="s">
        <v>36</v>
      </c>
      <c r="E42" s="24" t="s">
        <v>18</v>
      </c>
      <c r="F42" s="29"/>
      <c r="G42" s="6">
        <f t="shared" si="6"/>
      </c>
      <c r="H42" s="25">
        <v>0.019976851851851853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5">
        <v>0.026273148148148153</v>
      </c>
      <c r="O42" s="25">
        <f t="shared" si="7"/>
        <v>0.0062962962962963</v>
      </c>
      <c r="P42" s="26">
        <v>0</v>
      </c>
      <c r="Q42" s="26">
        <f t="shared" si="8"/>
        <v>0</v>
      </c>
      <c r="R42" s="25">
        <f t="shared" si="9"/>
        <v>0.0062962962962963</v>
      </c>
      <c r="S42" s="27">
        <v>22</v>
      </c>
      <c r="T42" s="28">
        <f t="shared" si="5"/>
        <v>2.029850746268658</v>
      </c>
      <c r="U42" s="30"/>
    </row>
    <row r="43" spans="1:21" ht="15">
      <c r="A43" s="33">
        <v>20.3</v>
      </c>
      <c r="B43" s="23" t="s">
        <v>107</v>
      </c>
      <c r="C43" s="24" t="s">
        <v>131</v>
      </c>
      <c r="D43" s="24" t="s">
        <v>36</v>
      </c>
      <c r="E43" s="24" t="s">
        <v>18</v>
      </c>
      <c r="F43" s="29"/>
      <c r="G43" s="6">
        <f t="shared" si="6"/>
      </c>
      <c r="H43" s="25">
        <v>0.01324074074074074</v>
      </c>
      <c r="I43" s="26">
        <v>4</v>
      </c>
      <c r="J43" s="26">
        <v>0</v>
      </c>
      <c r="K43" s="26">
        <v>1</v>
      </c>
      <c r="L43" s="26">
        <v>0</v>
      </c>
      <c r="M43" s="26">
        <v>0</v>
      </c>
      <c r="N43" s="25">
        <v>0.019976851851851853</v>
      </c>
      <c r="O43" s="25">
        <f t="shared" si="7"/>
        <v>0.006736111111111113</v>
      </c>
      <c r="P43" s="26">
        <v>0</v>
      </c>
      <c r="Q43" s="26">
        <f t="shared" si="8"/>
        <v>5</v>
      </c>
      <c r="R43" s="25">
        <f t="shared" si="9"/>
        <v>0.008472222222222225</v>
      </c>
      <c r="S43" s="27">
        <v>21</v>
      </c>
      <c r="T43" s="28">
        <f t="shared" si="5"/>
        <v>2.7313432835820906</v>
      </c>
      <c r="U43" s="8"/>
    </row>
    <row r="44" spans="1:21" ht="15">
      <c r="A44" s="33">
        <v>20.2</v>
      </c>
      <c r="B44" s="23" t="s">
        <v>107</v>
      </c>
      <c r="C44" s="24" t="s">
        <v>130</v>
      </c>
      <c r="D44" s="24" t="s">
        <v>36</v>
      </c>
      <c r="E44" s="24" t="s">
        <v>18</v>
      </c>
      <c r="F44" s="29"/>
      <c r="G44" s="6">
        <f t="shared" si="6"/>
      </c>
      <c r="H44" s="25">
        <v>0.006145833333333333</v>
      </c>
      <c r="I44" s="26">
        <v>0</v>
      </c>
      <c r="J44" s="26">
        <v>1</v>
      </c>
      <c r="K44" s="26">
        <v>10</v>
      </c>
      <c r="L44" s="26">
        <v>0</v>
      </c>
      <c r="M44" s="26">
        <v>3</v>
      </c>
      <c r="N44" s="25">
        <v>0.01324074074074074</v>
      </c>
      <c r="O44" s="25">
        <f t="shared" si="7"/>
        <v>0.007094907407407407</v>
      </c>
      <c r="P44" s="26">
        <v>0</v>
      </c>
      <c r="Q44" s="26">
        <f t="shared" si="8"/>
        <v>14</v>
      </c>
      <c r="R44" s="25">
        <f t="shared" si="9"/>
        <v>0.011956018518518519</v>
      </c>
      <c r="S44" s="27">
        <v>22</v>
      </c>
      <c r="T44" s="28">
        <f t="shared" si="5"/>
        <v>3.8544776119402986</v>
      </c>
      <c r="U44" s="30"/>
    </row>
    <row r="45" spans="1:21" ht="30">
      <c r="A45" s="33">
        <v>42.3</v>
      </c>
      <c r="B45" s="23" t="s">
        <v>70</v>
      </c>
      <c r="C45" s="24" t="s">
        <v>29</v>
      </c>
      <c r="D45" s="24" t="s">
        <v>34</v>
      </c>
      <c r="E45" s="24" t="s">
        <v>19</v>
      </c>
      <c r="F45" s="29"/>
      <c r="G45" s="6">
        <f t="shared" si="6"/>
      </c>
      <c r="H45" s="25">
        <v>0.0043518518518518515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5">
        <v>0.006550925925925926</v>
      </c>
      <c r="O45" s="25">
        <f t="shared" si="7"/>
        <v>0.0021990740740740746</v>
      </c>
      <c r="P45" s="26">
        <v>0</v>
      </c>
      <c r="Q45" s="26">
        <f t="shared" si="8"/>
        <v>0</v>
      </c>
      <c r="R45" s="25">
        <f t="shared" si="9"/>
        <v>0.0021990740740740746</v>
      </c>
      <c r="S45" s="27">
        <v>21</v>
      </c>
      <c r="T45" s="28">
        <f t="shared" si="5"/>
        <v>0.7089552238805972</v>
      </c>
      <c r="U45" s="8"/>
    </row>
    <row r="46" spans="1:21" ht="15">
      <c r="A46" s="33">
        <v>40.4</v>
      </c>
      <c r="B46" s="23" t="s">
        <v>66</v>
      </c>
      <c r="C46" s="24" t="s">
        <v>41</v>
      </c>
      <c r="D46" s="24" t="s">
        <v>34</v>
      </c>
      <c r="E46" s="24" t="s">
        <v>19</v>
      </c>
      <c r="F46" s="29"/>
      <c r="G46" s="6">
        <f t="shared" si="6"/>
      </c>
      <c r="H46" s="25">
        <v>0.005069444444444444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5">
        <v>0.0072800925925925915</v>
      </c>
      <c r="O46" s="25">
        <f t="shared" si="7"/>
        <v>0.0022106481481481473</v>
      </c>
      <c r="P46" s="26">
        <v>0</v>
      </c>
      <c r="Q46" s="26">
        <f t="shared" si="8"/>
        <v>0</v>
      </c>
      <c r="R46" s="25">
        <f t="shared" si="9"/>
        <v>0.0022106481481481473</v>
      </c>
      <c r="S46" s="27">
        <v>22</v>
      </c>
      <c r="T46" s="28">
        <f t="shared" si="5"/>
        <v>0.7126865671641789</v>
      </c>
      <c r="U46" s="30"/>
    </row>
    <row r="47" spans="1:21" ht="15">
      <c r="A47" s="33">
        <v>42.1</v>
      </c>
      <c r="B47" s="23" t="s">
        <v>70</v>
      </c>
      <c r="C47" s="24" t="s">
        <v>76</v>
      </c>
      <c r="D47" s="24" t="s">
        <v>34</v>
      </c>
      <c r="E47" s="24" t="s">
        <v>19</v>
      </c>
      <c r="F47" s="29"/>
      <c r="G47" s="6">
        <f t="shared" si="6"/>
      </c>
      <c r="H47" s="25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5">
        <v>0.002488425925925926</v>
      </c>
      <c r="O47" s="25">
        <f t="shared" si="7"/>
        <v>0.002488425925925926</v>
      </c>
      <c r="P47" s="26">
        <v>0</v>
      </c>
      <c r="Q47" s="26">
        <f t="shared" si="8"/>
        <v>0</v>
      </c>
      <c r="R47" s="25">
        <f t="shared" si="9"/>
        <v>0.002488425925925926</v>
      </c>
      <c r="S47" s="27">
        <v>21</v>
      </c>
      <c r="T47" s="28">
        <f t="shared" si="5"/>
        <v>0.8022388059701493</v>
      </c>
      <c r="U47" s="8"/>
    </row>
    <row r="48" spans="1:21" ht="15">
      <c r="A48" s="33">
        <v>37.3</v>
      </c>
      <c r="B48" s="23" t="s">
        <v>59</v>
      </c>
      <c r="C48" s="24" t="s">
        <v>46</v>
      </c>
      <c r="D48" s="24" t="s">
        <v>34</v>
      </c>
      <c r="E48" s="24" t="s">
        <v>19</v>
      </c>
      <c r="F48" s="29"/>
      <c r="G48" s="6">
        <f t="shared" si="6"/>
      </c>
      <c r="H48" s="25">
        <v>0.0044444444444444444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5">
        <v>0.0070486111111111105</v>
      </c>
      <c r="O48" s="25">
        <f t="shared" si="7"/>
        <v>0.002604166666666666</v>
      </c>
      <c r="P48" s="26">
        <v>0</v>
      </c>
      <c r="Q48" s="26">
        <f t="shared" si="8"/>
        <v>0</v>
      </c>
      <c r="R48" s="25">
        <f t="shared" si="9"/>
        <v>0.002604166666666666</v>
      </c>
      <c r="S48" s="27">
        <v>22</v>
      </c>
      <c r="T48" s="28">
        <f t="shared" si="5"/>
        <v>0.83955223880597</v>
      </c>
      <c r="U48" s="30"/>
    </row>
    <row r="49" spans="1:21" ht="15">
      <c r="A49" s="33">
        <v>47.3</v>
      </c>
      <c r="B49" s="23" t="s">
        <v>75</v>
      </c>
      <c r="C49" s="24" t="s">
        <v>96</v>
      </c>
      <c r="D49" s="24" t="s">
        <v>34</v>
      </c>
      <c r="E49" s="24" t="s">
        <v>19</v>
      </c>
      <c r="F49" s="29"/>
      <c r="G49" s="6">
        <f t="shared" si="6"/>
      </c>
      <c r="H49" s="25">
        <v>0.005636574074074074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5">
        <v>0.008425925925925925</v>
      </c>
      <c r="O49" s="25">
        <f t="shared" si="7"/>
        <v>0.002789351851851851</v>
      </c>
      <c r="P49" s="26">
        <v>0</v>
      </c>
      <c r="Q49" s="26">
        <f t="shared" si="8"/>
        <v>0</v>
      </c>
      <c r="R49" s="25">
        <f t="shared" si="9"/>
        <v>0.002789351851851851</v>
      </c>
      <c r="S49" s="27">
        <v>21</v>
      </c>
      <c r="T49" s="28">
        <f t="shared" si="5"/>
        <v>0.8992537313432833</v>
      </c>
      <c r="U49" s="8"/>
    </row>
    <row r="50" spans="1:21" ht="15">
      <c r="A50" s="33">
        <v>57.4</v>
      </c>
      <c r="B50" s="23" t="s">
        <v>98</v>
      </c>
      <c r="C50" s="24" t="s">
        <v>101</v>
      </c>
      <c r="D50" s="24" t="s">
        <v>34</v>
      </c>
      <c r="E50" s="24" t="s">
        <v>19</v>
      </c>
      <c r="F50" s="29"/>
      <c r="G50" s="6">
        <f t="shared" si="6"/>
      </c>
      <c r="H50" s="25">
        <v>0.022604166666666665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5">
        <v>0.025405092592592594</v>
      </c>
      <c r="O50" s="25">
        <f t="shared" si="7"/>
        <v>0.002800925925925929</v>
      </c>
      <c r="P50" s="26">
        <v>0</v>
      </c>
      <c r="Q50" s="26">
        <f t="shared" si="8"/>
        <v>0</v>
      </c>
      <c r="R50" s="25">
        <f t="shared" si="9"/>
        <v>0.002800925925925929</v>
      </c>
      <c r="S50" s="27">
        <v>22</v>
      </c>
      <c r="T50" s="28">
        <f t="shared" si="5"/>
        <v>0.9029850746268667</v>
      </c>
      <c r="U50" s="30"/>
    </row>
    <row r="51" spans="1:21" ht="15">
      <c r="A51" s="33">
        <v>39.3</v>
      </c>
      <c r="B51" s="23" t="s">
        <v>62</v>
      </c>
      <c r="C51" s="24" t="s">
        <v>64</v>
      </c>
      <c r="D51" s="24" t="s">
        <v>34</v>
      </c>
      <c r="E51" s="24" t="s">
        <v>19</v>
      </c>
      <c r="F51" s="29"/>
      <c r="G51" s="6">
        <f t="shared" si="6"/>
      </c>
      <c r="H51" s="25">
        <v>0.005381944444444445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5">
        <v>0.00829861111111111</v>
      </c>
      <c r="O51" s="25">
        <f t="shared" si="7"/>
        <v>0.0029166666666666655</v>
      </c>
      <c r="P51" s="26">
        <v>0</v>
      </c>
      <c r="Q51" s="26">
        <f t="shared" si="8"/>
        <v>0</v>
      </c>
      <c r="R51" s="25">
        <f t="shared" si="9"/>
        <v>0.0029166666666666655</v>
      </c>
      <c r="S51" s="27">
        <v>21</v>
      </c>
      <c r="T51" s="28">
        <f t="shared" si="5"/>
        <v>0.9402985074626862</v>
      </c>
      <c r="U51" s="8"/>
    </row>
    <row r="52" spans="1:21" ht="15">
      <c r="A52" s="33">
        <v>34.4</v>
      </c>
      <c r="B52" s="23" t="s">
        <v>55</v>
      </c>
      <c r="C52" s="24" t="s">
        <v>60</v>
      </c>
      <c r="D52" s="24" t="s">
        <v>34</v>
      </c>
      <c r="E52" s="24" t="s">
        <v>19</v>
      </c>
      <c r="F52" s="29"/>
      <c r="G52" s="6">
        <f t="shared" si="6"/>
      </c>
      <c r="H52" s="25">
        <v>0.009953703703703704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5">
        <v>0.013587962962962963</v>
      </c>
      <c r="O52" s="25">
        <f t="shared" si="7"/>
        <v>0.003634259259259259</v>
      </c>
      <c r="P52" s="26">
        <v>0</v>
      </c>
      <c r="Q52" s="26">
        <f t="shared" si="8"/>
        <v>0</v>
      </c>
      <c r="R52" s="25">
        <f t="shared" si="9"/>
        <v>0.003634259259259259</v>
      </c>
      <c r="S52" s="27">
        <v>22</v>
      </c>
      <c r="T52" s="28">
        <f t="shared" si="5"/>
        <v>1.171641791044776</v>
      </c>
      <c r="U52" s="30"/>
    </row>
    <row r="53" spans="1:21" ht="15">
      <c r="A53" s="33">
        <v>43.2</v>
      </c>
      <c r="B53" s="23" t="s">
        <v>71</v>
      </c>
      <c r="C53" s="24" t="s">
        <v>80</v>
      </c>
      <c r="D53" s="24" t="s">
        <v>34</v>
      </c>
      <c r="E53" s="24" t="s">
        <v>19</v>
      </c>
      <c r="F53" s="29"/>
      <c r="G53" s="6">
        <f t="shared" si="6"/>
      </c>
      <c r="H53" s="25">
        <v>0.0042592592592592595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5">
        <v>0.008993055555555554</v>
      </c>
      <c r="O53" s="25">
        <f t="shared" si="7"/>
        <v>0.004733796296296295</v>
      </c>
      <c r="P53" s="26">
        <v>0</v>
      </c>
      <c r="Q53" s="26">
        <f t="shared" si="8"/>
        <v>0</v>
      </c>
      <c r="R53" s="25">
        <f t="shared" si="9"/>
        <v>0.004733796296296295</v>
      </c>
      <c r="S53" s="27">
        <v>21</v>
      </c>
      <c r="T53" s="28">
        <f t="shared" si="5"/>
        <v>1.5261194029850742</v>
      </c>
      <c r="U53" s="8"/>
    </row>
    <row r="54" spans="1:21" ht="30">
      <c r="A54" s="33">
        <v>47.2</v>
      </c>
      <c r="B54" s="23" t="s">
        <v>75</v>
      </c>
      <c r="C54" s="24" t="s">
        <v>95</v>
      </c>
      <c r="D54" s="24" t="s">
        <v>34</v>
      </c>
      <c r="E54" s="24" t="s">
        <v>19</v>
      </c>
      <c r="F54" s="29"/>
      <c r="G54" s="6">
        <f t="shared" si="6"/>
      </c>
      <c r="H54" s="25">
        <v>0.002314814814814815</v>
      </c>
      <c r="I54" s="26">
        <v>0</v>
      </c>
      <c r="J54" s="26">
        <v>0</v>
      </c>
      <c r="K54" s="26">
        <v>0</v>
      </c>
      <c r="L54" s="26">
        <v>0</v>
      </c>
      <c r="M54" s="26">
        <v>6</v>
      </c>
      <c r="N54" s="25">
        <v>0.005636574074074074</v>
      </c>
      <c r="O54" s="25">
        <f t="shared" si="7"/>
        <v>0.003321759259259259</v>
      </c>
      <c r="P54" s="26">
        <v>0</v>
      </c>
      <c r="Q54" s="26">
        <f t="shared" si="8"/>
        <v>6</v>
      </c>
      <c r="R54" s="25">
        <f t="shared" si="9"/>
        <v>0.005405092592592592</v>
      </c>
      <c r="S54" s="27">
        <v>22</v>
      </c>
      <c r="T54" s="28">
        <f t="shared" si="5"/>
        <v>1.742537313432836</v>
      </c>
      <c r="U54" s="30"/>
    </row>
    <row r="55" spans="1:21" ht="30">
      <c r="A55" s="33">
        <v>34.1</v>
      </c>
      <c r="B55" s="23" t="s">
        <v>55</v>
      </c>
      <c r="C55" s="24" t="s">
        <v>56</v>
      </c>
      <c r="D55" s="24" t="s">
        <v>34</v>
      </c>
      <c r="E55" s="24" t="s">
        <v>19</v>
      </c>
      <c r="F55" s="29"/>
      <c r="G55" s="6">
        <f t="shared" si="6"/>
      </c>
      <c r="H55" s="25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</v>
      </c>
      <c r="N55" s="25">
        <v>0.005092592592592592</v>
      </c>
      <c r="O55" s="25">
        <f t="shared" si="7"/>
        <v>0.005092592592592592</v>
      </c>
      <c r="P55" s="26">
        <v>0</v>
      </c>
      <c r="Q55" s="26">
        <f t="shared" si="8"/>
        <v>3</v>
      </c>
      <c r="R55" s="25">
        <f t="shared" si="9"/>
        <v>0.006134259259259259</v>
      </c>
      <c r="S55" s="27">
        <v>21</v>
      </c>
      <c r="T55" s="28">
        <f t="shared" si="5"/>
        <v>1.9776119402985073</v>
      </c>
      <c r="U55" s="8"/>
    </row>
    <row r="56" spans="1:21" ht="30">
      <c r="A56" s="33">
        <v>52.4</v>
      </c>
      <c r="B56" s="23" t="s">
        <v>106</v>
      </c>
      <c r="C56" s="24" t="s">
        <v>125</v>
      </c>
      <c r="D56" s="24" t="s">
        <v>34</v>
      </c>
      <c r="E56" s="24" t="s">
        <v>19</v>
      </c>
      <c r="F56" s="29"/>
      <c r="G56" s="6">
        <f t="shared" si="6"/>
      </c>
      <c r="H56" s="25">
        <v>0.012268518518518519</v>
      </c>
      <c r="I56" s="26">
        <v>1</v>
      </c>
      <c r="J56" s="26">
        <v>0</v>
      </c>
      <c r="K56" s="26">
        <v>1</v>
      </c>
      <c r="L56" s="26">
        <v>0</v>
      </c>
      <c r="M56" s="26">
        <v>0</v>
      </c>
      <c r="N56" s="25">
        <v>0.018784722222222223</v>
      </c>
      <c r="O56" s="25">
        <f t="shared" si="7"/>
        <v>0.006516203703703705</v>
      </c>
      <c r="P56" s="26">
        <v>0</v>
      </c>
      <c r="Q56" s="26">
        <f t="shared" si="8"/>
        <v>2</v>
      </c>
      <c r="R56" s="25">
        <f t="shared" si="9"/>
        <v>0.007210648148148149</v>
      </c>
      <c r="S56" s="27">
        <v>22</v>
      </c>
      <c r="T56" s="28">
        <f t="shared" si="5"/>
        <v>2.3246268656716422</v>
      </c>
      <c r="U56" s="30"/>
    </row>
    <row r="57" spans="1:21" ht="15">
      <c r="A57" s="33">
        <v>40.1</v>
      </c>
      <c r="B57" s="23" t="s">
        <v>66</v>
      </c>
      <c r="C57" s="24" t="s">
        <v>28</v>
      </c>
      <c r="D57" s="24" t="s">
        <v>34</v>
      </c>
      <c r="E57" s="24" t="s">
        <v>18</v>
      </c>
      <c r="F57" s="29"/>
      <c r="G57" s="6">
        <f t="shared" si="6"/>
      </c>
      <c r="H57" s="25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5">
        <v>0.0016550925925925926</v>
      </c>
      <c r="O57" s="25">
        <f t="shared" si="7"/>
        <v>0.0016550925925925926</v>
      </c>
      <c r="P57" s="26">
        <v>0</v>
      </c>
      <c r="Q57" s="26">
        <f t="shared" si="8"/>
        <v>0</v>
      </c>
      <c r="R57" s="25">
        <f t="shared" si="9"/>
        <v>0.0016550925925925926</v>
      </c>
      <c r="S57" s="27">
        <v>21</v>
      </c>
      <c r="T57" s="28">
        <f t="shared" si="5"/>
        <v>0.5335820895522388</v>
      </c>
      <c r="U57" s="8"/>
    </row>
    <row r="58" spans="1:21" ht="15">
      <c r="A58" s="33">
        <v>34.2</v>
      </c>
      <c r="B58" s="23" t="s">
        <v>55</v>
      </c>
      <c r="C58" s="24" t="s">
        <v>57</v>
      </c>
      <c r="D58" s="24" t="s">
        <v>34</v>
      </c>
      <c r="E58" s="24" t="s">
        <v>18</v>
      </c>
      <c r="F58" s="29"/>
      <c r="G58" s="6">
        <f t="shared" si="6"/>
      </c>
      <c r="H58" s="25">
        <v>0.005092592592592592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5">
        <v>0.006898148148148149</v>
      </c>
      <c r="O58" s="25">
        <f t="shared" si="7"/>
        <v>0.0018055555555555568</v>
      </c>
      <c r="P58" s="26">
        <v>0</v>
      </c>
      <c r="Q58" s="26">
        <f t="shared" si="8"/>
        <v>0</v>
      </c>
      <c r="R58" s="25">
        <f t="shared" si="9"/>
        <v>0.0018055555555555568</v>
      </c>
      <c r="S58" s="27">
        <v>22</v>
      </c>
      <c r="T58" s="28">
        <f t="shared" si="5"/>
        <v>0.5820895522388064</v>
      </c>
      <c r="U58" s="30"/>
    </row>
    <row r="59" spans="1:21" ht="15">
      <c r="A59" s="33">
        <v>40.3</v>
      </c>
      <c r="B59" s="23" t="s">
        <v>66</v>
      </c>
      <c r="C59" s="24" t="s">
        <v>25</v>
      </c>
      <c r="D59" s="24" t="s">
        <v>34</v>
      </c>
      <c r="E59" s="24" t="s">
        <v>18</v>
      </c>
      <c r="F59" s="29"/>
      <c r="G59" s="6">
        <f t="shared" si="6"/>
      </c>
      <c r="H59" s="25">
        <v>0.003252314814814815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5">
        <v>0.005069444444444444</v>
      </c>
      <c r="O59" s="25">
        <f t="shared" si="7"/>
        <v>0.001817129629629629</v>
      </c>
      <c r="P59" s="26">
        <v>0</v>
      </c>
      <c r="Q59" s="26">
        <f t="shared" si="8"/>
        <v>0</v>
      </c>
      <c r="R59" s="25">
        <f t="shared" si="9"/>
        <v>0.001817129629629629</v>
      </c>
      <c r="S59" s="27">
        <v>21</v>
      </c>
      <c r="T59" s="28">
        <f t="shared" si="5"/>
        <v>0.5858208955223879</v>
      </c>
      <c r="U59" s="8"/>
    </row>
    <row r="60" spans="1:21" ht="15">
      <c r="A60" s="33">
        <v>42.2</v>
      </c>
      <c r="B60" s="23" t="s">
        <v>70</v>
      </c>
      <c r="C60" s="24" t="s">
        <v>77</v>
      </c>
      <c r="D60" s="24" t="s">
        <v>34</v>
      </c>
      <c r="E60" s="24" t="s">
        <v>18</v>
      </c>
      <c r="F60" s="29"/>
      <c r="G60" s="6">
        <f t="shared" si="6"/>
      </c>
      <c r="H60" s="25">
        <v>0.002488425925925926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5">
        <v>0.0043518518518518515</v>
      </c>
      <c r="O60" s="25">
        <f t="shared" si="7"/>
        <v>0.0018634259259259255</v>
      </c>
      <c r="P60" s="26">
        <v>0</v>
      </c>
      <c r="Q60" s="26">
        <f t="shared" si="8"/>
        <v>0</v>
      </c>
      <c r="R60" s="25">
        <f t="shared" si="9"/>
        <v>0.0018634259259259255</v>
      </c>
      <c r="S60" s="27">
        <v>22</v>
      </c>
      <c r="T60" s="28">
        <f t="shared" si="5"/>
        <v>0.6007462686567163</v>
      </c>
      <c r="U60" s="30"/>
    </row>
    <row r="61" spans="1:21" ht="15">
      <c r="A61" s="33">
        <v>40.2</v>
      </c>
      <c r="B61" s="23" t="s">
        <v>66</v>
      </c>
      <c r="C61" s="24" t="s">
        <v>67</v>
      </c>
      <c r="D61" s="24" t="s">
        <v>34</v>
      </c>
      <c r="E61" s="24" t="s">
        <v>18</v>
      </c>
      <c r="F61" s="29"/>
      <c r="G61" s="6">
        <f t="shared" si="6"/>
      </c>
      <c r="H61" s="25">
        <v>0.0016550925925925926</v>
      </c>
      <c r="I61" s="26">
        <v>0</v>
      </c>
      <c r="J61" s="26">
        <v>1</v>
      </c>
      <c r="K61" s="26">
        <v>0</v>
      </c>
      <c r="L61" s="26">
        <v>0</v>
      </c>
      <c r="M61" s="26">
        <v>0</v>
      </c>
      <c r="N61" s="25">
        <v>0.003252314814814815</v>
      </c>
      <c r="O61" s="25">
        <f t="shared" si="7"/>
        <v>0.0015972222222222225</v>
      </c>
      <c r="P61" s="26">
        <v>0</v>
      </c>
      <c r="Q61" s="26">
        <f t="shared" si="8"/>
        <v>1</v>
      </c>
      <c r="R61" s="25">
        <f t="shared" si="9"/>
        <v>0.0019444444444444448</v>
      </c>
      <c r="S61" s="27">
        <v>22</v>
      </c>
      <c r="T61" s="28">
        <f t="shared" si="5"/>
        <v>0.6268656716417912</v>
      </c>
      <c r="U61" s="30"/>
    </row>
    <row r="62" spans="1:21" ht="15">
      <c r="A62" s="33">
        <v>37.4</v>
      </c>
      <c r="B62" s="23" t="s">
        <v>59</v>
      </c>
      <c r="C62" s="24" t="s">
        <v>45</v>
      </c>
      <c r="D62" s="24" t="s">
        <v>34</v>
      </c>
      <c r="E62" s="24" t="s">
        <v>18</v>
      </c>
      <c r="F62" s="29"/>
      <c r="G62" s="6">
        <f t="shared" si="6"/>
      </c>
      <c r="H62" s="25">
        <v>0.0070486111111111105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5">
        <v>0.009108796296296297</v>
      </c>
      <c r="O62" s="25">
        <f t="shared" si="7"/>
        <v>0.0020601851851851866</v>
      </c>
      <c r="P62" s="26">
        <v>0</v>
      </c>
      <c r="Q62" s="26">
        <f t="shared" si="8"/>
        <v>0</v>
      </c>
      <c r="R62" s="25">
        <f t="shared" si="9"/>
        <v>0.0020601851851851866</v>
      </c>
      <c r="S62" s="27">
        <v>21</v>
      </c>
      <c r="T62" s="28">
        <f t="shared" si="5"/>
        <v>0.6641791044776124</v>
      </c>
      <c r="U62" s="8"/>
    </row>
    <row r="63" spans="1:21" ht="15">
      <c r="A63" s="33">
        <v>37.1</v>
      </c>
      <c r="B63" s="23" t="s">
        <v>59</v>
      </c>
      <c r="C63" s="24" t="s">
        <v>61</v>
      </c>
      <c r="D63" s="24" t="s">
        <v>34</v>
      </c>
      <c r="E63" s="24" t="s">
        <v>18</v>
      </c>
      <c r="F63" s="29"/>
      <c r="G63" s="6">
        <f t="shared" si="6"/>
      </c>
      <c r="H63" s="25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5">
        <v>0.0021180555555555553</v>
      </c>
      <c r="O63" s="25">
        <f t="shared" si="7"/>
        <v>0.0021180555555555553</v>
      </c>
      <c r="P63" s="26">
        <v>0</v>
      </c>
      <c r="Q63" s="26">
        <f t="shared" si="8"/>
        <v>0</v>
      </c>
      <c r="R63" s="25">
        <f t="shared" si="9"/>
        <v>0.0021180555555555553</v>
      </c>
      <c r="S63" s="27">
        <v>22</v>
      </c>
      <c r="T63" s="28">
        <f t="shared" si="5"/>
        <v>0.6828358208955223</v>
      </c>
      <c r="U63" s="30"/>
    </row>
    <row r="64" spans="1:21" ht="15">
      <c r="A64" s="33">
        <v>47.4</v>
      </c>
      <c r="B64" s="23" t="s">
        <v>75</v>
      </c>
      <c r="C64" s="24" t="s">
        <v>97</v>
      </c>
      <c r="D64" s="24" t="s">
        <v>34</v>
      </c>
      <c r="E64" s="24" t="s">
        <v>18</v>
      </c>
      <c r="F64" s="29"/>
      <c r="G64" s="6">
        <f t="shared" si="6"/>
      </c>
      <c r="H64" s="25">
        <v>0.008425925925925925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5">
        <v>0.010729166666666666</v>
      </c>
      <c r="O64" s="25">
        <f t="shared" si="7"/>
        <v>0.002303240740740741</v>
      </c>
      <c r="P64" s="26">
        <v>0</v>
      </c>
      <c r="Q64" s="26">
        <f t="shared" si="8"/>
        <v>0</v>
      </c>
      <c r="R64" s="25">
        <f t="shared" si="9"/>
        <v>0.002303240740740741</v>
      </c>
      <c r="S64" s="27">
        <v>21</v>
      </c>
      <c r="T64" s="28">
        <f t="shared" si="5"/>
        <v>0.742537313432836</v>
      </c>
      <c r="U64" s="8"/>
    </row>
    <row r="65" spans="1:21" ht="15">
      <c r="A65" s="33">
        <v>39.4</v>
      </c>
      <c r="B65" s="23" t="s">
        <v>62</v>
      </c>
      <c r="C65" s="24" t="s">
        <v>65</v>
      </c>
      <c r="D65" s="24" t="s">
        <v>34</v>
      </c>
      <c r="E65" s="24" t="s">
        <v>18</v>
      </c>
      <c r="F65" s="29"/>
      <c r="G65" s="6">
        <f t="shared" si="6"/>
      </c>
      <c r="H65" s="25">
        <v>0.00829861111111111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5">
        <v>0.010613425925925927</v>
      </c>
      <c r="O65" s="25">
        <f t="shared" si="7"/>
        <v>0.0023148148148148164</v>
      </c>
      <c r="P65" s="26">
        <v>0</v>
      </c>
      <c r="Q65" s="26">
        <f t="shared" si="8"/>
        <v>0</v>
      </c>
      <c r="R65" s="25">
        <f t="shared" si="9"/>
        <v>0.0023148148148148164</v>
      </c>
      <c r="S65" s="27">
        <v>22</v>
      </c>
      <c r="T65" s="28">
        <f t="shared" si="5"/>
        <v>0.7462686567164185</v>
      </c>
      <c r="U65" s="30"/>
    </row>
    <row r="66" spans="1:21" ht="15">
      <c r="A66" s="33">
        <v>37.2</v>
      </c>
      <c r="B66" s="23" t="s">
        <v>59</v>
      </c>
      <c r="C66" s="24" t="s">
        <v>26</v>
      </c>
      <c r="D66" s="24" t="s">
        <v>34</v>
      </c>
      <c r="E66" s="24" t="s">
        <v>18</v>
      </c>
      <c r="F66" s="29"/>
      <c r="G66" s="6">
        <f t="shared" si="6"/>
      </c>
      <c r="H66" s="25">
        <v>0.0021180555555555553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5">
        <v>0.0044444444444444444</v>
      </c>
      <c r="O66" s="25">
        <f t="shared" si="7"/>
        <v>0.002326388888888889</v>
      </c>
      <c r="P66" s="26">
        <v>0</v>
      </c>
      <c r="Q66" s="26">
        <f t="shared" si="8"/>
        <v>0</v>
      </c>
      <c r="R66" s="25">
        <f t="shared" si="9"/>
        <v>0.002326388888888889</v>
      </c>
      <c r="S66" s="27">
        <v>21</v>
      </c>
      <c r="T66" s="28">
        <f t="shared" si="5"/>
        <v>0.7500000000000001</v>
      </c>
      <c r="U66" s="8"/>
    </row>
    <row r="67" spans="1:21" ht="30">
      <c r="A67" s="33">
        <v>57.2</v>
      </c>
      <c r="B67" s="23" t="s">
        <v>98</v>
      </c>
      <c r="C67" s="24" t="s">
        <v>100</v>
      </c>
      <c r="D67" s="24" t="s">
        <v>34</v>
      </c>
      <c r="E67" s="24" t="s">
        <v>18</v>
      </c>
      <c r="F67" s="29"/>
      <c r="G67" s="6">
        <f t="shared" si="6"/>
      </c>
      <c r="H67" s="25">
        <v>0.017731481481481483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5">
        <v>0.02013888888888889</v>
      </c>
      <c r="O67" s="25">
        <f t="shared" si="7"/>
        <v>0.0024074074074074067</v>
      </c>
      <c r="P67" s="26">
        <v>0</v>
      </c>
      <c r="Q67" s="26">
        <f t="shared" si="8"/>
        <v>0</v>
      </c>
      <c r="R67" s="25">
        <f t="shared" si="9"/>
        <v>0.0024074074074074067</v>
      </c>
      <c r="S67" s="27">
        <v>22</v>
      </c>
      <c r="T67" s="28">
        <f t="shared" si="5"/>
        <v>0.7761194029850744</v>
      </c>
      <c r="U67" s="30"/>
    </row>
    <row r="68" spans="1:21" ht="15">
      <c r="A68" s="33">
        <v>57.3</v>
      </c>
      <c r="B68" s="23" t="s">
        <v>98</v>
      </c>
      <c r="C68" s="24" t="s">
        <v>43</v>
      </c>
      <c r="D68" s="24" t="s">
        <v>34</v>
      </c>
      <c r="E68" s="24" t="s">
        <v>18</v>
      </c>
      <c r="F68" s="29"/>
      <c r="G68" s="6">
        <f t="shared" si="6"/>
      </c>
      <c r="H68" s="25">
        <v>0.02013888888888889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5">
        <v>0.022604166666666665</v>
      </c>
      <c r="O68" s="25">
        <f t="shared" si="7"/>
        <v>0.0024652777777777746</v>
      </c>
      <c r="P68" s="26">
        <v>0</v>
      </c>
      <c r="Q68" s="26">
        <f t="shared" si="8"/>
        <v>0</v>
      </c>
      <c r="R68" s="25">
        <f t="shared" si="9"/>
        <v>0.0024652777777777746</v>
      </c>
      <c r="S68" s="27">
        <v>21</v>
      </c>
      <c r="T68" s="28">
        <f t="shared" si="5"/>
        <v>0.7947761194029841</v>
      </c>
      <c r="U68" s="8"/>
    </row>
    <row r="69" spans="1:21" ht="15">
      <c r="A69" s="33">
        <v>39.1</v>
      </c>
      <c r="B69" s="23" t="s">
        <v>62</v>
      </c>
      <c r="C69" s="24" t="s">
        <v>44</v>
      </c>
      <c r="D69" s="24" t="s">
        <v>34</v>
      </c>
      <c r="E69" s="24" t="s">
        <v>18</v>
      </c>
      <c r="F69" s="29"/>
      <c r="G69" s="6">
        <f t="shared" si="6"/>
      </c>
      <c r="H69" s="25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5">
        <v>0.0026388888888888885</v>
      </c>
      <c r="O69" s="25">
        <f t="shared" si="7"/>
        <v>0.0026388888888888885</v>
      </c>
      <c r="P69" s="26">
        <v>0</v>
      </c>
      <c r="Q69" s="26">
        <f t="shared" si="8"/>
        <v>0</v>
      </c>
      <c r="R69" s="25">
        <f t="shared" si="9"/>
        <v>0.0026388888888888885</v>
      </c>
      <c r="S69" s="27">
        <v>22</v>
      </c>
      <c r="T69" s="28">
        <f t="shared" si="5"/>
        <v>0.8507462686567163</v>
      </c>
      <c r="U69" s="30"/>
    </row>
    <row r="70" spans="1:21" ht="15">
      <c r="A70" s="33">
        <v>42.4</v>
      </c>
      <c r="B70" s="23" t="s">
        <v>70</v>
      </c>
      <c r="C70" s="24" t="s">
        <v>78</v>
      </c>
      <c r="D70" s="24" t="s">
        <v>34</v>
      </c>
      <c r="E70" s="24" t="s">
        <v>18</v>
      </c>
      <c r="F70" s="29"/>
      <c r="G70" s="6">
        <f t="shared" si="6"/>
      </c>
      <c r="H70" s="25">
        <v>0.006550925925925926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5">
        <v>0.009212962962962963</v>
      </c>
      <c r="O70" s="25">
        <f t="shared" si="7"/>
        <v>0.0026620370370370365</v>
      </c>
      <c r="P70" s="26">
        <v>0</v>
      </c>
      <c r="Q70" s="26">
        <f t="shared" si="8"/>
        <v>0</v>
      </c>
      <c r="R70" s="25">
        <f t="shared" si="9"/>
        <v>0.0026620370370370365</v>
      </c>
      <c r="S70" s="27">
        <v>21</v>
      </c>
      <c r="T70" s="28">
        <f t="shared" si="5"/>
        <v>0.8582089552238805</v>
      </c>
      <c r="U70" s="8"/>
    </row>
    <row r="71" spans="1:21" ht="15">
      <c r="A71" s="33">
        <v>47.1</v>
      </c>
      <c r="B71" s="23" t="s">
        <v>75</v>
      </c>
      <c r="C71" s="24" t="s">
        <v>94</v>
      </c>
      <c r="D71" s="24" t="s">
        <v>34</v>
      </c>
      <c r="E71" s="24" t="s">
        <v>18</v>
      </c>
      <c r="F71" s="29"/>
      <c r="G71" s="6">
        <f t="shared" si="6"/>
      </c>
      <c r="H71" s="25">
        <v>0</v>
      </c>
      <c r="I71" s="26">
        <v>1</v>
      </c>
      <c r="J71" s="26">
        <v>0</v>
      </c>
      <c r="K71" s="26">
        <v>0</v>
      </c>
      <c r="L71" s="26">
        <v>0</v>
      </c>
      <c r="M71" s="26">
        <v>0</v>
      </c>
      <c r="N71" s="25">
        <v>0.002314814814814815</v>
      </c>
      <c r="O71" s="25">
        <f t="shared" si="7"/>
        <v>0.002314814814814815</v>
      </c>
      <c r="P71" s="26">
        <v>0</v>
      </c>
      <c r="Q71" s="26">
        <f t="shared" si="8"/>
        <v>1</v>
      </c>
      <c r="R71" s="25">
        <f t="shared" si="9"/>
        <v>0.0026620370370370374</v>
      </c>
      <c r="S71" s="27">
        <v>22</v>
      </c>
      <c r="T71" s="28">
        <f t="shared" si="5"/>
        <v>0.8582089552238807</v>
      </c>
      <c r="U71" s="30"/>
    </row>
    <row r="72" spans="1:21" ht="15">
      <c r="A72" s="33">
        <v>39.2</v>
      </c>
      <c r="B72" s="23" t="s">
        <v>62</v>
      </c>
      <c r="C72" s="24" t="s">
        <v>63</v>
      </c>
      <c r="D72" s="24" t="s">
        <v>34</v>
      </c>
      <c r="E72" s="24" t="s">
        <v>18</v>
      </c>
      <c r="F72" s="29"/>
      <c r="G72" s="6">
        <f t="shared" si="6"/>
      </c>
      <c r="H72" s="25">
        <v>0.0026388888888888885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5">
        <v>0.005381944444444445</v>
      </c>
      <c r="O72" s="25">
        <f t="shared" si="7"/>
        <v>0.0027430555555555567</v>
      </c>
      <c r="P72" s="26">
        <v>0</v>
      </c>
      <c r="Q72" s="26">
        <f t="shared" si="8"/>
        <v>0</v>
      </c>
      <c r="R72" s="25">
        <f t="shared" si="9"/>
        <v>0.0027430555555555567</v>
      </c>
      <c r="S72" s="27">
        <v>21</v>
      </c>
      <c r="T72" s="28">
        <f t="shared" si="5"/>
        <v>0.8843283582089556</v>
      </c>
      <c r="U72" s="8"/>
    </row>
    <row r="73" spans="1:21" ht="15">
      <c r="A73" s="33">
        <v>34.3</v>
      </c>
      <c r="B73" s="23" t="s">
        <v>55</v>
      </c>
      <c r="C73" s="24" t="s">
        <v>58</v>
      </c>
      <c r="D73" s="24" t="s">
        <v>34</v>
      </c>
      <c r="E73" s="24" t="s">
        <v>18</v>
      </c>
      <c r="F73" s="29"/>
      <c r="G73" s="6">
        <f>IF(F73="мс","100",IF(F73="1ю",1,IF(F73=1,10,IF(F73=2,3,IF(F73=3,1,IF(F73="2ю",0.3,IF(F73="3ю",0.1,"")))))))</f>
      </c>
      <c r="H73" s="25">
        <v>0.006898148148148149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5">
        <v>0.009953703703703704</v>
      </c>
      <c r="O73" s="25">
        <f>N73-H73</f>
        <v>0.0030555555555555553</v>
      </c>
      <c r="P73" s="26">
        <v>0</v>
      </c>
      <c r="Q73" s="26">
        <f aca="true" t="shared" si="10" ref="Q73:Q84">I73+J73+K73+M73+L73</f>
        <v>0</v>
      </c>
      <c r="R73" s="25">
        <f>O73+Q73*TIMEVALUE("0:00:30")</f>
        <v>0.0030555555555555553</v>
      </c>
      <c r="S73" s="27">
        <v>22</v>
      </c>
      <c r="T73" s="28">
        <f t="shared" si="5"/>
        <v>0.9850746268656716</v>
      </c>
      <c r="U73" s="30"/>
    </row>
    <row r="74" spans="1:21" ht="15">
      <c r="A74" s="33">
        <v>43.4</v>
      </c>
      <c r="B74" s="23" t="s">
        <v>71</v>
      </c>
      <c r="C74" s="24" t="s">
        <v>82</v>
      </c>
      <c r="D74" s="24" t="s">
        <v>34</v>
      </c>
      <c r="E74" s="24" t="s">
        <v>18</v>
      </c>
      <c r="F74" s="29"/>
      <c r="G74" s="6">
        <f>IF(F74="мс","100",IF(F74="1ю",1,IF(F74=1,10,IF(F74=2,3,IF(F74=3,1,IF(F74="2ю",0.3,IF(F74="3ю",0.1,"")))))))</f>
      </c>
      <c r="H74" s="25">
        <v>0.012939814814814814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5">
        <v>0.016296296296296295</v>
      </c>
      <c r="O74" s="25">
        <f>N74-H74</f>
        <v>0.003356481481481481</v>
      </c>
      <c r="P74" s="26">
        <v>0</v>
      </c>
      <c r="Q74" s="26">
        <f t="shared" si="10"/>
        <v>0</v>
      </c>
      <c r="R74" s="25">
        <f>O74+Q74*TIMEVALUE("0:00:30")</f>
        <v>0.003356481481481481</v>
      </c>
      <c r="S74" s="27">
        <v>21</v>
      </c>
      <c r="T74" s="28">
        <f t="shared" si="5"/>
        <v>1.0820895522388059</v>
      </c>
      <c r="U74" s="8"/>
    </row>
    <row r="75" spans="1:21" ht="15">
      <c r="A75" s="33">
        <v>57.1</v>
      </c>
      <c r="B75" s="23" t="s">
        <v>98</v>
      </c>
      <c r="C75" s="24" t="s">
        <v>99</v>
      </c>
      <c r="D75" s="24" t="s">
        <v>34</v>
      </c>
      <c r="E75" s="24" t="s">
        <v>18</v>
      </c>
      <c r="F75" s="29"/>
      <c r="G75" s="6">
        <f>IF(F75="мс","100",IF(F75="1ю",1,IF(F75=1,10,IF(F75=2,3,IF(F75=3,1,IF(F75="2ю",0.3,IF(F75="3ю",0.1,"")))))))</f>
      </c>
      <c r="H75" s="25">
        <v>0.015509259259259257</v>
      </c>
      <c r="I75" s="26">
        <v>1</v>
      </c>
      <c r="J75" s="26">
        <v>0</v>
      </c>
      <c r="K75" s="26">
        <v>0</v>
      </c>
      <c r="L75" s="26">
        <v>0</v>
      </c>
      <c r="M75" s="26">
        <v>3</v>
      </c>
      <c r="N75" s="25">
        <v>0.017731481481481483</v>
      </c>
      <c r="O75" s="25">
        <f>N75-H75</f>
        <v>0.002222222222222226</v>
      </c>
      <c r="P75" s="26">
        <v>0</v>
      </c>
      <c r="Q75" s="26">
        <f t="shared" si="10"/>
        <v>4</v>
      </c>
      <c r="R75" s="25">
        <f>O75+Q75*TIMEVALUE("0:00:30")</f>
        <v>0.0036111111111111153</v>
      </c>
      <c r="S75" s="27">
        <v>22</v>
      </c>
      <c r="T75" s="28">
        <f t="shared" si="5"/>
        <v>1.1641791044776133</v>
      </c>
      <c r="U75" s="30"/>
    </row>
    <row r="76" spans="1:21" ht="15">
      <c r="A76" s="33">
        <v>52.1</v>
      </c>
      <c r="B76" s="23" t="s">
        <v>106</v>
      </c>
      <c r="C76" s="24" t="s">
        <v>122</v>
      </c>
      <c r="D76" s="24" t="s">
        <v>34</v>
      </c>
      <c r="E76" s="24" t="s">
        <v>18</v>
      </c>
      <c r="F76" s="29"/>
      <c r="G76" s="6">
        <f>IF(F76="мс","100",IF(F76="1ю",1,IF(F76=1,10,IF(F76=2,3,IF(F76=3,1,IF(F76="2ю",0.3,IF(F76="3ю",0.1,"")))))))</f>
      </c>
      <c r="H76" s="25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5">
        <v>0.00369212962962963</v>
      </c>
      <c r="O76" s="25">
        <f>N76-H76</f>
        <v>0.00369212962962963</v>
      </c>
      <c r="P76" s="26">
        <v>0</v>
      </c>
      <c r="Q76" s="26">
        <f t="shared" si="10"/>
        <v>0</v>
      </c>
      <c r="R76" s="25">
        <f>O76+Q76*TIMEVALUE("0:00:30")</f>
        <v>0.00369212962962963</v>
      </c>
      <c r="S76" s="27">
        <v>21</v>
      </c>
      <c r="T76" s="28">
        <f t="shared" si="5"/>
        <v>1.1902985074626866</v>
      </c>
      <c r="U76" s="8"/>
    </row>
    <row r="77" spans="1:21" ht="15">
      <c r="A77" s="33">
        <v>44.2</v>
      </c>
      <c r="B77" s="23" t="s">
        <v>72</v>
      </c>
      <c r="C77" s="24" t="s">
        <v>84</v>
      </c>
      <c r="D77" s="24" t="s">
        <v>34</v>
      </c>
      <c r="E77" s="24" t="s">
        <v>18</v>
      </c>
      <c r="F77" s="29"/>
      <c r="G77" s="6">
        <f>IF(F77="мс","100",IF(F77="1ю",1,IF(F77=1,10,IF(F77=2,3,IF(F77=3,1,IF(F77="2ю",0.3,IF(F77="3ю",0.1,"")))))))</f>
      </c>
      <c r="H77" s="25">
        <v>0.006203703703703704</v>
      </c>
      <c r="I77" s="26">
        <v>0</v>
      </c>
      <c r="J77" s="26">
        <v>0</v>
      </c>
      <c r="K77" s="26">
        <v>0</v>
      </c>
      <c r="L77" s="26">
        <v>1</v>
      </c>
      <c r="M77" s="26">
        <v>0</v>
      </c>
      <c r="N77" s="25">
        <v>0.009699074074074074</v>
      </c>
      <c r="O77" s="25">
        <f>N77-H77</f>
        <v>0.003495370370370369</v>
      </c>
      <c r="P77" s="26">
        <v>0</v>
      </c>
      <c r="Q77" s="26">
        <f t="shared" si="10"/>
        <v>1</v>
      </c>
      <c r="R77" s="25">
        <f>O77+Q77*TIMEVALUE("0:00:30")</f>
        <v>0.0038425925925925915</v>
      </c>
      <c r="S77" s="27">
        <v>22</v>
      </c>
      <c r="T77" s="28">
        <f t="shared" si="5"/>
        <v>1.2388059701492533</v>
      </c>
      <c r="U77" s="30"/>
    </row>
    <row r="78" spans="1:21" ht="15">
      <c r="A78" s="33">
        <v>52.2</v>
      </c>
      <c r="B78" s="23" t="s">
        <v>106</v>
      </c>
      <c r="C78" s="24" t="s">
        <v>123</v>
      </c>
      <c r="D78" s="24" t="s">
        <v>34</v>
      </c>
      <c r="E78" s="24" t="s">
        <v>18</v>
      </c>
      <c r="F78" s="29"/>
      <c r="G78" s="6">
        <f>IF(F78="мс","100",IF(F78="1ю",1,IF(F78=1,10,IF(F78=2,3,IF(F78=3,1,IF(F78="2ю",0.3,IF(F78="3ю",0.1,"")))))))</f>
      </c>
      <c r="H78" s="25">
        <v>0.00369212962962963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5">
        <v>0.007534722222222221</v>
      </c>
      <c r="O78" s="25">
        <f>N78-H78</f>
        <v>0.0038425925925925915</v>
      </c>
      <c r="P78" s="26">
        <v>0</v>
      </c>
      <c r="Q78" s="26">
        <f t="shared" si="10"/>
        <v>0</v>
      </c>
      <c r="R78" s="25">
        <f>O78+Q78*TIMEVALUE("0:00:30")</f>
        <v>0.0038425925925925915</v>
      </c>
      <c r="S78" s="27">
        <v>21</v>
      </c>
      <c r="T78" s="28">
        <f t="shared" si="5"/>
        <v>1.2388059701492533</v>
      </c>
      <c r="U78" s="8"/>
    </row>
    <row r="79" spans="1:21" ht="15">
      <c r="A79" s="33">
        <v>43.3</v>
      </c>
      <c r="B79" s="23" t="s">
        <v>71</v>
      </c>
      <c r="C79" s="24" t="s">
        <v>81</v>
      </c>
      <c r="D79" s="24" t="s">
        <v>34</v>
      </c>
      <c r="E79" s="24" t="s">
        <v>18</v>
      </c>
      <c r="F79" s="29"/>
      <c r="G79" s="6">
        <f>IF(F79="мс","100",IF(F79="1ю",1,IF(F79=1,10,IF(F79=2,3,IF(F79=3,1,IF(F79="2ю",0.3,IF(F79="3ю",0.1,"")))))))</f>
      </c>
      <c r="H79" s="25">
        <v>0.008993055555555554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5">
        <v>0.012939814814814814</v>
      </c>
      <c r="O79" s="25">
        <f>N79-H79</f>
        <v>0.003946759259259259</v>
      </c>
      <c r="P79" s="26">
        <v>0</v>
      </c>
      <c r="Q79" s="26">
        <f t="shared" si="10"/>
        <v>0</v>
      </c>
      <c r="R79" s="25">
        <f>O79+Q79*TIMEVALUE("0:00:30")</f>
        <v>0.003946759259259259</v>
      </c>
      <c r="S79" s="27">
        <v>22</v>
      </c>
      <c r="T79" s="28">
        <f t="shared" si="5"/>
        <v>1.2723880597014925</v>
      </c>
      <c r="U79" s="30"/>
    </row>
    <row r="80" spans="1:21" ht="15">
      <c r="A80" s="33">
        <v>44.4</v>
      </c>
      <c r="B80" s="23" t="s">
        <v>72</v>
      </c>
      <c r="C80" s="24" t="s">
        <v>86</v>
      </c>
      <c r="D80" s="24" t="s">
        <v>34</v>
      </c>
      <c r="E80" s="24" t="s">
        <v>18</v>
      </c>
      <c r="F80" s="29"/>
      <c r="G80" s="6">
        <f>IF(F80="мс","100",IF(F80="1ю",1,IF(F80=1,10,IF(F80=2,3,IF(F80=3,1,IF(F80="2ю",0.3,IF(F80="3ю",0.1,"")))))))</f>
      </c>
      <c r="H80" s="25">
        <v>0.01462962962962963</v>
      </c>
      <c r="I80" s="26">
        <v>1</v>
      </c>
      <c r="J80" s="26">
        <v>0</v>
      </c>
      <c r="K80" s="26">
        <v>0</v>
      </c>
      <c r="L80" s="26">
        <v>0</v>
      </c>
      <c r="M80" s="26">
        <v>0</v>
      </c>
      <c r="N80" s="25">
        <v>0.01869212962962963</v>
      </c>
      <c r="O80" s="25">
        <f>N80-H80</f>
        <v>0.004062500000000002</v>
      </c>
      <c r="P80" s="26">
        <v>0</v>
      </c>
      <c r="Q80" s="26">
        <f t="shared" si="10"/>
        <v>1</v>
      </c>
      <c r="R80" s="25">
        <f>O80+Q80*TIMEVALUE("0:00:30")</f>
        <v>0.004409722222222224</v>
      </c>
      <c r="S80" s="27">
        <v>21</v>
      </c>
      <c r="T80" s="28">
        <f t="shared" si="5"/>
        <v>1.4216417910447767</v>
      </c>
      <c r="U80" s="8"/>
    </row>
    <row r="81" spans="1:21" ht="15">
      <c r="A81" s="33">
        <v>52.3</v>
      </c>
      <c r="B81" s="23" t="s">
        <v>106</v>
      </c>
      <c r="C81" s="24" t="s">
        <v>124</v>
      </c>
      <c r="D81" s="24" t="s">
        <v>34</v>
      </c>
      <c r="E81" s="24" t="s">
        <v>18</v>
      </c>
      <c r="F81" s="29"/>
      <c r="G81" s="6">
        <f>IF(F81="мс","100",IF(F81="1ю",1,IF(F81=1,10,IF(F81=2,3,IF(F81=3,1,IF(F81="2ю",0.3,IF(F81="3ю",0.1,"")))))))</f>
      </c>
      <c r="H81" s="25">
        <v>0.007534722222222221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5">
        <v>0.012268518518518519</v>
      </c>
      <c r="O81" s="25">
        <f>N81-H81</f>
        <v>0.004733796296296298</v>
      </c>
      <c r="P81" s="26">
        <v>0</v>
      </c>
      <c r="Q81" s="26">
        <f t="shared" si="10"/>
        <v>0</v>
      </c>
      <c r="R81" s="25">
        <f>O81+Q81*TIMEVALUE("0:00:30")</f>
        <v>0.004733796296296298</v>
      </c>
      <c r="S81" s="27">
        <v>22</v>
      </c>
      <c r="T81" s="28">
        <f t="shared" si="5"/>
        <v>1.526119402985075</v>
      </c>
      <c r="U81" s="30"/>
    </row>
    <row r="82" spans="1:21" ht="15">
      <c r="A82" s="33">
        <v>44.3</v>
      </c>
      <c r="B82" s="23" t="s">
        <v>72</v>
      </c>
      <c r="C82" s="24" t="s">
        <v>85</v>
      </c>
      <c r="D82" s="24" t="s">
        <v>34</v>
      </c>
      <c r="E82" s="24" t="s">
        <v>18</v>
      </c>
      <c r="F82" s="29"/>
      <c r="G82" s="6">
        <f>IF(F82="мс","100",IF(F82="1ю",1,IF(F82=1,10,IF(F82=2,3,IF(F82=3,1,IF(F82="2ю",0.3,IF(F82="3ю",0.1,"")))))))</f>
      </c>
      <c r="H82" s="25">
        <v>0.009699074074074074</v>
      </c>
      <c r="I82" s="26">
        <v>0</v>
      </c>
      <c r="J82" s="26">
        <v>0</v>
      </c>
      <c r="K82" s="26">
        <v>1</v>
      </c>
      <c r="L82" s="26">
        <v>0</v>
      </c>
      <c r="M82" s="26">
        <v>0</v>
      </c>
      <c r="N82" s="25">
        <v>0.01462962962962963</v>
      </c>
      <c r="O82" s="25">
        <f>N82-H82</f>
        <v>0.004930555555555556</v>
      </c>
      <c r="P82" s="26">
        <v>0</v>
      </c>
      <c r="Q82" s="26">
        <f t="shared" si="10"/>
        <v>1</v>
      </c>
      <c r="R82" s="25">
        <f>O82+Q82*TIMEVALUE("0:00:30")</f>
        <v>0.005277777777777778</v>
      </c>
      <c r="S82" s="27">
        <v>21</v>
      </c>
      <c r="T82" s="28">
        <f t="shared" si="5"/>
        <v>1.7014925373134329</v>
      </c>
      <c r="U82" s="8"/>
    </row>
    <row r="83" spans="1:21" ht="15">
      <c r="A83" s="33">
        <v>43.1</v>
      </c>
      <c r="B83" s="23" t="s">
        <v>71</v>
      </c>
      <c r="C83" s="24" t="s">
        <v>79</v>
      </c>
      <c r="D83" s="24" t="s">
        <v>34</v>
      </c>
      <c r="E83" s="24" t="s">
        <v>18</v>
      </c>
      <c r="F83" s="29"/>
      <c r="G83" s="6">
        <f>IF(F83="мс","100",IF(F83="1ю",1,IF(F83=1,10,IF(F83=2,3,IF(F83=3,1,IF(F83="2ю",0.3,IF(F83="3ю",0.1,"")))))))</f>
      </c>
      <c r="H83" s="25">
        <v>0</v>
      </c>
      <c r="I83" s="26">
        <v>9</v>
      </c>
      <c r="J83" s="26">
        <v>0</v>
      </c>
      <c r="K83" s="26">
        <v>0</v>
      </c>
      <c r="L83" s="26">
        <v>0</v>
      </c>
      <c r="M83" s="26">
        <v>0</v>
      </c>
      <c r="N83" s="25">
        <v>0.0042592592592592595</v>
      </c>
      <c r="O83" s="25">
        <f>N83-H83</f>
        <v>0.0042592592592592595</v>
      </c>
      <c r="P83" s="26">
        <v>0</v>
      </c>
      <c r="Q83" s="26">
        <f t="shared" si="10"/>
        <v>9</v>
      </c>
      <c r="R83" s="25">
        <f>O83+Q83*TIMEVALUE("0:00:30")</f>
        <v>0.00738425925925926</v>
      </c>
      <c r="S83" s="27">
        <v>22</v>
      </c>
      <c r="T83" s="28">
        <f t="shared" si="5"/>
        <v>2.3805970149253732</v>
      </c>
      <c r="U83" s="30"/>
    </row>
    <row r="84" spans="1:21" ht="15">
      <c r="A84" s="33">
        <v>44.1</v>
      </c>
      <c r="B84" s="23" t="s">
        <v>72</v>
      </c>
      <c r="C84" s="24" t="s">
        <v>83</v>
      </c>
      <c r="D84" s="24" t="s">
        <v>34</v>
      </c>
      <c r="E84" s="24" t="s">
        <v>18</v>
      </c>
      <c r="F84" s="29"/>
      <c r="G84" s="6">
        <f>IF(F84="мс","100",IF(F84="1ю",1,IF(F84=1,10,IF(F84=2,3,IF(F84=3,1,IF(F84="2ю",0.3,IF(F84="3ю",0.1,"")))))))</f>
      </c>
      <c r="H84" s="25">
        <v>0</v>
      </c>
      <c r="I84" s="26">
        <v>3</v>
      </c>
      <c r="J84" s="26">
        <v>0</v>
      </c>
      <c r="K84" s="26">
        <v>0</v>
      </c>
      <c r="L84" s="26">
        <v>0</v>
      </c>
      <c r="M84" s="26">
        <v>1</v>
      </c>
      <c r="N84" s="25">
        <v>0.006203703703703704</v>
      </c>
      <c r="O84" s="25">
        <f>N84-H84</f>
        <v>0.006203703703703704</v>
      </c>
      <c r="P84" s="26">
        <v>0</v>
      </c>
      <c r="Q84" s="26">
        <f t="shared" si="10"/>
        <v>4</v>
      </c>
      <c r="R84" s="25">
        <f>O84+Q84*TIMEVALUE("0:00:30")</f>
        <v>0.0075925925925925935</v>
      </c>
      <c r="S84" s="27">
        <v>21</v>
      </c>
      <c r="T84" s="28">
        <f>R84/R$9</f>
        <v>2.447761194029851</v>
      </c>
      <c r="U84" s="8"/>
    </row>
    <row r="85" spans="1:21" ht="15">
      <c r="A85" s="37"/>
      <c r="B85" s="38"/>
      <c r="C85" s="39"/>
      <c r="D85" s="39"/>
      <c r="E85" s="39"/>
      <c r="F85" s="40"/>
      <c r="G85" s="41"/>
      <c r="H85" s="42"/>
      <c r="I85" s="43"/>
      <c r="J85" s="43"/>
      <c r="K85" s="43"/>
      <c r="L85" s="43">
        <v>1</v>
      </c>
      <c r="M85" s="43"/>
      <c r="N85" s="42"/>
      <c r="O85" s="42"/>
      <c r="P85" s="43"/>
      <c r="Q85" s="43"/>
      <c r="R85" s="42"/>
      <c r="S85" s="44"/>
      <c r="T85" s="45"/>
      <c r="U85" s="46"/>
    </row>
    <row r="86" spans="2:21" ht="12.75">
      <c r="B86" s="36"/>
      <c r="C86" s="67" t="s">
        <v>51</v>
      </c>
      <c r="D86" s="67"/>
      <c r="E86" s="67"/>
      <c r="F86" s="67"/>
      <c r="G86" s="41">
        <f>SUM(G9:G20)*2</f>
        <v>0</v>
      </c>
      <c r="H86" s="47"/>
      <c r="I86" s="43"/>
      <c r="J86" s="43"/>
      <c r="K86" s="43"/>
      <c r="L86" s="43"/>
      <c r="M86" s="43"/>
      <c r="N86" s="42"/>
      <c r="O86" s="42"/>
      <c r="P86" s="43"/>
      <c r="Q86" s="43"/>
      <c r="R86" s="42"/>
      <c r="S86" s="44"/>
      <c r="T86" s="45" t="s">
        <v>52</v>
      </c>
      <c r="U86" s="41"/>
    </row>
    <row r="87" spans="2:9" ht="12.75">
      <c r="B87" s="36"/>
      <c r="C87" s="48"/>
      <c r="D87" s="48"/>
      <c r="E87" s="48"/>
      <c r="F87" s="48"/>
      <c r="G87" s="49"/>
      <c r="I87" s="49"/>
    </row>
    <row r="89" spans="3:16" ht="15">
      <c r="C89" s="68" t="s">
        <v>53</v>
      </c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50"/>
    </row>
  </sheetData>
  <sheetProtection/>
  <mergeCells count="10">
    <mergeCell ref="H8:M8"/>
    <mergeCell ref="C86:F86"/>
    <mergeCell ref="C89:O89"/>
    <mergeCell ref="O1:T1"/>
    <mergeCell ref="O2:Q2"/>
    <mergeCell ref="Q3:U3"/>
    <mergeCell ref="A4:T4"/>
    <mergeCell ref="C5:T5"/>
    <mergeCell ref="B6:C6"/>
    <mergeCell ref="O6:T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intel</cp:lastModifiedBy>
  <cp:lastPrinted>2010-10-11T10:38:22Z</cp:lastPrinted>
  <dcterms:created xsi:type="dcterms:W3CDTF">2007-10-12T06:56:14Z</dcterms:created>
  <dcterms:modified xsi:type="dcterms:W3CDTF">2010-10-11T10:40:43Z</dcterms:modified>
  <cp:category/>
  <cp:version/>
  <cp:contentType/>
  <cp:contentStatus/>
</cp:coreProperties>
</file>