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5"/>
  </bookViews>
  <sheets>
    <sheet name="Мл девочки" sheetId="1" r:id="rId1"/>
    <sheet name="Мл Мальчики" sheetId="2" r:id="rId2"/>
    <sheet name="срм" sheetId="3" r:id="rId3"/>
    <sheet name="срж" sheetId="4" r:id="rId4"/>
    <sheet name="стм" sheetId="5" r:id="rId5"/>
    <sheet name="стд" sheetId="6" r:id="rId6"/>
    <sheet name="все" sheetId="7" state="hidden" r:id="rId7"/>
    <sheet name="все 1 класс" sheetId="8" state="hidden" r:id="rId8"/>
  </sheets>
  <definedNames/>
  <calcPr fullCalcOnLoad="1"/>
</workbook>
</file>

<file path=xl/sharedStrings.xml><?xml version="1.0" encoding="utf-8"?>
<sst xmlns="http://schemas.openxmlformats.org/spreadsheetml/2006/main" count="2173" uniqueCount="525">
  <si>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</si>
  <si>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</si>
  <si>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</si>
  <si>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</si>
  <si>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</si>
  <si>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</si>
  <si>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</si>
  <si>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</si>
  <si>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</si>
  <si>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</si>
  <si>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</si>
  <si>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</si>
  <si>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</si>
  <si>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</si>
  <si>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</si>
  <si>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</si>
  <si>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</si>
  <si>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</si>
  <si>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м</t>
  </si>
  <si>
    <t>Ранг дистанции</t>
  </si>
  <si>
    <t>ж</t>
  </si>
  <si>
    <t>Моисеева Н.В. (СС)</t>
  </si>
  <si>
    <t>Городские соревнования по ТПТ на приз МС СССР Ю.Т. Щеголихина</t>
  </si>
  <si>
    <t>Класс 1</t>
  </si>
  <si>
    <t>Главный секретарь                                             /Клочкова Т.Ю. (СС )/</t>
  </si>
  <si>
    <t>СОШ 14</t>
  </si>
  <si>
    <t>Землякова Анна</t>
  </si>
  <si>
    <t>СОШ 65</t>
  </si>
  <si>
    <t>СОШ 62</t>
  </si>
  <si>
    <t>Мещеряков Петр</t>
  </si>
  <si>
    <t>спуск</t>
  </si>
  <si>
    <t>бревно</t>
  </si>
  <si>
    <t>мл</t>
  </si>
  <si>
    <t>СОШ 64</t>
  </si>
  <si>
    <t>Зотов Илья</t>
  </si>
  <si>
    <t>Залесская Екатерина</t>
  </si>
  <si>
    <t>жерди</t>
  </si>
  <si>
    <t>параллеьные перила</t>
  </si>
  <si>
    <t>Буланов Антон</t>
  </si>
  <si>
    <t>Бойченко Никита</t>
  </si>
  <si>
    <t>Запорожец Саша</t>
  </si>
  <si>
    <t>Балахонский Никита</t>
  </si>
  <si>
    <t>Власова Марина</t>
  </si>
  <si>
    <t>Белова Ксения</t>
  </si>
  <si>
    <t>Пугачева Екатерина</t>
  </si>
  <si>
    <t>Халак Данил</t>
  </si>
  <si>
    <t>Костин Алексей</t>
  </si>
  <si>
    <t>Христофоров Никита</t>
  </si>
  <si>
    <t>ср</t>
  </si>
  <si>
    <t>11 октября 2009 года</t>
  </si>
  <si>
    <t>Сурков Владимир</t>
  </si>
  <si>
    <t>Михайлина Елизавета</t>
  </si>
  <si>
    <t>Повалихин Глеб</t>
  </si>
  <si>
    <t>Власов Дима</t>
  </si>
  <si>
    <t>Снятие</t>
  </si>
  <si>
    <t>2ю</t>
  </si>
  <si>
    <t>Разряд</t>
  </si>
  <si>
    <t>1ю</t>
  </si>
  <si>
    <t>СОШ 23-1</t>
  </si>
  <si>
    <t>СОШ 23-2</t>
  </si>
  <si>
    <t>СОШ 23-3</t>
  </si>
  <si>
    <t>СОШ 23-4</t>
  </si>
  <si>
    <t xml:space="preserve">Мулюкин </t>
  </si>
  <si>
    <t>СОШ 75-1</t>
  </si>
  <si>
    <t>Чуйко Даниил</t>
  </si>
  <si>
    <t>СОШ 75-2</t>
  </si>
  <si>
    <t>Лебедев Виктор</t>
  </si>
  <si>
    <t>Исарьков Михаил</t>
  </si>
  <si>
    <t>Демкин Александр</t>
  </si>
  <si>
    <t>Гимн 42</t>
  </si>
  <si>
    <t>Щеголкова Рита</t>
  </si>
  <si>
    <t>Политов Алесей</t>
  </si>
  <si>
    <t>МЖ</t>
  </si>
  <si>
    <t>Расулов Вадим</t>
  </si>
  <si>
    <t>Шабров Максим</t>
  </si>
  <si>
    <t>Фурсова Маша</t>
  </si>
  <si>
    <t>Чироков Максим</t>
  </si>
  <si>
    <t>Филипов Саша</t>
  </si>
  <si>
    <t>Лазарева Таня</t>
  </si>
  <si>
    <t>Барышников Андрей</t>
  </si>
  <si>
    <t>Дюмаева Лилия</t>
  </si>
  <si>
    <t>Горшенина Ксения</t>
  </si>
  <si>
    <t>Самкова Алина</t>
  </si>
  <si>
    <t>СОШ 69-3</t>
  </si>
  <si>
    <t>СОШ 69-1</t>
  </si>
  <si>
    <t>Сиренко Боря</t>
  </si>
  <si>
    <t>Савинов Максим</t>
  </si>
  <si>
    <t>Исаева Екатерина</t>
  </si>
  <si>
    <t>Сидорин Сергей</t>
  </si>
  <si>
    <t>Кузнецова Ольга</t>
  </si>
  <si>
    <t>Великанова Наталья</t>
  </si>
  <si>
    <t>Парфенова Катя</t>
  </si>
  <si>
    <t>Земцов Влад</t>
  </si>
  <si>
    <t>Пакаев Алексей</t>
  </si>
  <si>
    <t>Садыров Дмитрий</t>
  </si>
  <si>
    <t>Ананьев Никита</t>
  </si>
  <si>
    <t>Василенко Ольга</t>
  </si>
  <si>
    <t>Зебра 76</t>
  </si>
  <si>
    <t>СОШ 70-1</t>
  </si>
  <si>
    <t>СОШ 69-2</t>
  </si>
  <si>
    <t>Искатели</t>
  </si>
  <si>
    <t>Шестаков Александр</t>
  </si>
  <si>
    <t>Сафкин Иван</t>
  </si>
  <si>
    <t>Крендясов Алексей</t>
  </si>
  <si>
    <t>Семков Никита</t>
  </si>
  <si>
    <t>Шапожкова Анастасия</t>
  </si>
  <si>
    <t>Кузнецова Надежда</t>
  </si>
  <si>
    <t>Варюхина Ангелина</t>
  </si>
  <si>
    <t>Соловьев Алексей</t>
  </si>
  <si>
    <t>Лялин Дмитрий</t>
  </si>
  <si>
    <t>Акиева Любовь</t>
  </si>
  <si>
    <t>Лялина Ирина</t>
  </si>
  <si>
    <t>Горбачева Кристина</t>
  </si>
  <si>
    <t>Милехин Николай</t>
  </si>
  <si>
    <t>Ильинский Вадим</t>
  </si>
  <si>
    <t>Щеголева Валерия</t>
  </si>
  <si>
    <t>Морозов Никита</t>
  </si>
  <si>
    <t>Сидоров Павел</t>
  </si>
  <si>
    <t>Гридцова Юлия</t>
  </si>
  <si>
    <t>СОШ 70-2</t>
  </si>
  <si>
    <t>СОШ 69-4</t>
  </si>
  <si>
    <t>Костер 1</t>
  </si>
  <si>
    <t>Родионов Игорь</t>
  </si>
  <si>
    <t>Гусейнов Камран</t>
  </si>
  <si>
    <t>Загадов Александр</t>
  </si>
  <si>
    <t>Железнова Дарья</t>
  </si>
  <si>
    <t>Звезда</t>
  </si>
  <si>
    <t>Троицкий Антон</t>
  </si>
  <si>
    <t>Карнаухова Маргарита</t>
  </si>
  <si>
    <t>Гончарова Татьяна</t>
  </si>
  <si>
    <t>Ершова Анна</t>
  </si>
  <si>
    <t>Прокофьев Александр</t>
  </si>
  <si>
    <t>Тарасов Андрей</t>
  </si>
  <si>
    <t>Жегунова Ирина</t>
  </si>
  <si>
    <t>Гладков Александр</t>
  </si>
  <si>
    <t>Кошкина Марина</t>
  </si>
  <si>
    <t>вк</t>
  </si>
  <si>
    <t>Филипов Иван</t>
  </si>
  <si>
    <t>Фокин Кирил</t>
  </si>
  <si>
    <t>Дятлов Антон</t>
  </si>
  <si>
    <t>Мороз Татьяна</t>
  </si>
  <si>
    <t xml:space="preserve">Семиков Михаил </t>
  </si>
  <si>
    <t>СОШ 28-1</t>
  </si>
  <si>
    <t>Дергунов Денис</t>
  </si>
  <si>
    <t>Мокшанцева Олеся</t>
  </si>
  <si>
    <t>Садина Кристина</t>
  </si>
  <si>
    <t>СОШ 28-2</t>
  </si>
  <si>
    <t>Солдатова Евгения</t>
  </si>
  <si>
    <t>Исачев Кирил</t>
  </si>
  <si>
    <t>Чернецова Екатерина</t>
  </si>
  <si>
    <t>СОШ 28-3</t>
  </si>
  <si>
    <t>Лисицкая Каролина</t>
  </si>
  <si>
    <t>Садина Юлия</t>
  </si>
  <si>
    <t>Дегтярев Дмитрий</t>
  </si>
  <si>
    <t>Ларин Евгений</t>
  </si>
  <si>
    <t>Васильев Борис</t>
  </si>
  <si>
    <t>Куликова Ирина</t>
  </si>
  <si>
    <t>Звезда 2</t>
  </si>
  <si>
    <t>Сергеев Денис</t>
  </si>
  <si>
    <t>Волчина Настя</t>
  </si>
  <si>
    <t>Коннова Настя</t>
  </si>
  <si>
    <t>Коробкова Наталья</t>
  </si>
  <si>
    <t>Майский Денис</t>
  </si>
  <si>
    <t>Евстигнеева Олеся</t>
  </si>
  <si>
    <t>Музалевский Александр</t>
  </si>
  <si>
    <t>Магдеева Диана</t>
  </si>
  <si>
    <t>Лукаускис Вадим</t>
  </si>
  <si>
    <t>Липчанский Александр</t>
  </si>
  <si>
    <t>Федосеева Анна</t>
  </si>
  <si>
    <t>Протокол № 1-1</t>
  </si>
  <si>
    <t>Следопыты</t>
  </si>
  <si>
    <t>Новосельцев Егор</t>
  </si>
  <si>
    <t>Манторов Иван</t>
  </si>
  <si>
    <t>ст</t>
  </si>
  <si>
    <t>Орлов Даниил</t>
  </si>
  <si>
    <t>Янькин Антон</t>
  </si>
  <si>
    <t>Александров Даниил</t>
  </si>
  <si>
    <t>1.1</t>
  </si>
  <si>
    <t>2.1</t>
  </si>
  <si>
    <t>3.1</t>
  </si>
  <si>
    <t>4.1</t>
  </si>
  <si>
    <t>5.1</t>
  </si>
  <si>
    <t>7.1</t>
  </si>
  <si>
    <t>8.1</t>
  </si>
  <si>
    <t>9.1</t>
  </si>
  <si>
    <t>10.1</t>
  </si>
  <si>
    <t>1.2</t>
  </si>
  <si>
    <t>2.2</t>
  </si>
  <si>
    <t>3.2</t>
  </si>
  <si>
    <t>4.2</t>
  </si>
  <si>
    <t>5.2</t>
  </si>
  <si>
    <t>7.2</t>
  </si>
  <si>
    <t>8.2</t>
  </si>
  <si>
    <t>9.2</t>
  </si>
  <si>
    <t>10.2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</si>
  <si>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</si>
  <si>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</si>
  <si>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</si>
  <si>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</si>
  <si>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</si>
  <si>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</si>
  <si>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</si>
  <si>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</si>
  <si>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</si>
  <si>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</si>
  <si>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1.4</t>
  </si>
  <si>
    <t>2.4</t>
  </si>
  <si>
    <t>3.4</t>
  </si>
  <si>
    <t>5.4</t>
  </si>
  <si>
    <t>8.4</t>
  </si>
  <si>
    <t>9.4</t>
  </si>
  <si>
    <t>10.4</t>
  </si>
  <si>
    <t>11.1</t>
  </si>
  <si>
    <t>12.1</t>
  </si>
  <si>
    <t>13.1</t>
  </si>
  <si>
    <t>14.1</t>
  </si>
  <si>
    <t>15.1</t>
  </si>
  <si>
    <t>16.1</t>
  </si>
  <si>
    <t>17.1</t>
  </si>
  <si>
    <t>19.1</t>
  </si>
  <si>
    <t>20.1</t>
  </si>
  <si>
    <t>11.2</t>
  </si>
  <si>
    <t>12.2</t>
  </si>
  <si>
    <t>13.2</t>
  </si>
  <si>
    <t>14.2</t>
  </si>
  <si>
    <t>15.2</t>
  </si>
  <si>
    <t>16.2</t>
  </si>
  <si>
    <t>17.2</t>
  </si>
  <si>
    <t>19.2</t>
  </si>
  <si>
    <t>20.2</t>
  </si>
  <si>
    <t>11.3</t>
  </si>
  <si>
    <t>12.3</t>
  </si>
  <si>
    <t>13.3</t>
  </si>
  <si>
    <t>14.3</t>
  </si>
  <si>
    <t>15.3</t>
  </si>
  <si>
    <t>16.3</t>
  </si>
  <si>
    <t>17.3</t>
  </si>
  <si>
    <t>19.3</t>
  </si>
  <si>
    <t>20.3</t>
  </si>
  <si>
    <t>11.4</t>
  </si>
  <si>
    <t>12.4</t>
  </si>
  <si>
    <t>13.4</t>
  </si>
  <si>
    <t>14.4</t>
  </si>
  <si>
    <t>15.4</t>
  </si>
  <si>
    <t>16.4</t>
  </si>
  <si>
    <t>17.4</t>
  </si>
  <si>
    <t>19.4</t>
  </si>
  <si>
    <t>20.4</t>
  </si>
  <si>
    <t>21.1</t>
  </si>
  <si>
    <t>22.1</t>
  </si>
  <si>
    <t>23.1</t>
  </si>
  <si>
    <t>24.1</t>
  </si>
  <si>
    <t>25.1</t>
  </si>
  <si>
    <t>26.1</t>
  </si>
  <si>
    <t>27.1</t>
  </si>
  <si>
    <t>28.1</t>
  </si>
  <si>
    <t>22.2</t>
  </si>
  <si>
    <t>23.2</t>
  </si>
  <si>
    <t>24.2</t>
  </si>
  <si>
    <t>25.2</t>
  </si>
  <si>
    <t>26.2</t>
  </si>
  <si>
    <t>27.2</t>
  </si>
  <si>
    <t>28.2</t>
  </si>
  <si>
    <t>22.3</t>
  </si>
  <si>
    <t>23.3</t>
  </si>
  <si>
    <t>25.3</t>
  </si>
  <si>
    <t>26.3</t>
  </si>
  <si>
    <t>27.3</t>
  </si>
  <si>
    <t>28.3</t>
  </si>
  <si>
    <t>22.4</t>
  </si>
  <si>
    <t>23.4</t>
  </si>
  <si>
    <t>25.4</t>
  </si>
  <si>
    <t>27.4</t>
  </si>
  <si>
    <t>28.4</t>
  </si>
  <si>
    <t>31.1</t>
  </si>
  <si>
    <t>32.1</t>
  </si>
  <si>
    <t>33.1</t>
  </si>
  <si>
    <t>34.1</t>
  </si>
  <si>
    <t>35.1</t>
  </si>
  <si>
    <t>36.1</t>
  </si>
  <si>
    <t>38.1</t>
  </si>
  <si>
    <t>39.1</t>
  </si>
  <si>
    <t>31.2</t>
  </si>
  <si>
    <t>32.2</t>
  </si>
  <si>
    <t>33.2</t>
  </si>
  <si>
    <t>34.2</t>
  </si>
  <si>
    <t>36.2</t>
  </si>
  <si>
    <t>38.2</t>
  </si>
  <si>
    <t>39.2</t>
  </si>
  <si>
    <t>31.3</t>
  </si>
  <si>
    <t>32.3</t>
  </si>
  <si>
    <t>33.3</t>
  </si>
  <si>
    <t>34.3</t>
  </si>
  <si>
    <t>36.3</t>
  </si>
  <si>
    <t>38.3</t>
  </si>
  <si>
    <t>39.3</t>
  </si>
  <si>
    <t>31.4</t>
  </si>
  <si>
    <t>32.4</t>
  </si>
  <si>
    <t>33.4</t>
  </si>
  <si>
    <t>34.4</t>
  </si>
  <si>
    <t>36.4</t>
  </si>
  <si>
    <t>37.4</t>
  </si>
  <si>
    <t>38.4</t>
  </si>
  <si>
    <t>39.4</t>
  </si>
  <si>
    <t>42.1</t>
  </si>
  <si>
    <t>43.1</t>
  </si>
  <si>
    <t>44.1</t>
  </si>
  <si>
    <t>48.1</t>
  </si>
  <si>
    <t>49.1</t>
  </si>
  <si>
    <t>42.2</t>
  </si>
  <si>
    <t>43.2</t>
  </si>
  <si>
    <t>44.2</t>
  </si>
  <si>
    <t>49.2</t>
  </si>
  <si>
    <t>42.3</t>
  </si>
  <si>
    <t>43.3</t>
  </si>
  <si>
    <t>44.3</t>
  </si>
  <si>
    <t>49.3</t>
  </si>
  <si>
    <t>42.4</t>
  </si>
  <si>
    <t>43.4</t>
  </si>
  <si>
    <t>44.4</t>
  </si>
  <si>
    <t>49.4</t>
  </si>
  <si>
    <t>ЦО</t>
  </si>
  <si>
    <t>Альптур - 1</t>
  </si>
  <si>
    <t>СОШ 10 - 1</t>
  </si>
  <si>
    <t>Зебра - 3</t>
  </si>
  <si>
    <t>ПУ - 1</t>
  </si>
  <si>
    <t>СОШ 76 - 1</t>
  </si>
  <si>
    <t>СОШ 59 - 1</t>
  </si>
  <si>
    <t>СОШ 69 - 5</t>
  </si>
  <si>
    <t>СОШ 19</t>
  </si>
  <si>
    <t>СОШ 10 - 2</t>
  </si>
  <si>
    <t>Лесная братва - 1</t>
  </si>
  <si>
    <t>СОШ 75 - 1</t>
  </si>
  <si>
    <t>ПУ - 2</t>
  </si>
  <si>
    <t>Альптур - 2</t>
  </si>
  <si>
    <t>Гимназия№1 - 1</t>
  </si>
  <si>
    <t>Зебра - 67 (1)</t>
  </si>
  <si>
    <t>СОШ 26 - 1</t>
  </si>
  <si>
    <t>СОШ 10 - 3</t>
  </si>
  <si>
    <t>Зебра - 2</t>
  </si>
  <si>
    <t>ПУ - 3</t>
  </si>
  <si>
    <t>Путь 1</t>
  </si>
  <si>
    <t>СОШ 69 - 4</t>
  </si>
  <si>
    <t>Зебра - 67 (2)</t>
  </si>
  <si>
    <t>СОШ 69 - 3</t>
  </si>
  <si>
    <t>СОШ 26 - 2</t>
  </si>
  <si>
    <t>СОШ 70 - 2</t>
  </si>
  <si>
    <t>СОШ 10 - 4</t>
  </si>
  <si>
    <t>СОШ 30 - 4</t>
  </si>
  <si>
    <t>ПУ - 4</t>
  </si>
  <si>
    <t>СОШ 30 - 5</t>
  </si>
  <si>
    <t>СОШ 69 - 6</t>
  </si>
  <si>
    <t>СОШ 62 - 1</t>
  </si>
  <si>
    <t>ПУ - 5</t>
  </si>
  <si>
    <t>СОШ 10 - 5</t>
  </si>
  <si>
    <t>Дружинин Андрей</t>
  </si>
  <si>
    <t>Девликанов Денис</t>
  </si>
  <si>
    <t>Сафронов Василий</t>
  </si>
  <si>
    <t>Гордеев Виталий</t>
  </si>
  <si>
    <t>Кузина Настя</t>
  </si>
  <si>
    <t>Саломатин Николай</t>
  </si>
  <si>
    <t>Кузнецова Настя</t>
  </si>
  <si>
    <t>Тамбовцев Андрей</t>
  </si>
  <si>
    <t>Лазорева Татьяна</t>
  </si>
  <si>
    <t>Офсянников Дима</t>
  </si>
  <si>
    <t>Шило Алена</t>
  </si>
  <si>
    <t>Такаев Алексей</t>
  </si>
  <si>
    <t>Таиров Илья</t>
  </si>
  <si>
    <t>Агапов Кирилл</t>
  </si>
  <si>
    <t>Шаронова Людмила</t>
  </si>
  <si>
    <t>Блинова Полина</t>
  </si>
  <si>
    <t>Тарасова Лада</t>
  </si>
  <si>
    <t>Степанова Кристина</t>
  </si>
  <si>
    <t>Гоглов Сергей</t>
  </si>
  <si>
    <t>Ильин Алексей</t>
  </si>
  <si>
    <t>Власова Алина</t>
  </si>
  <si>
    <t>ЦО (личн)</t>
  </si>
  <si>
    <t>Неченарук Павел</t>
  </si>
  <si>
    <t>Тарасов Павел</t>
  </si>
  <si>
    <t>Салдыков Алексей</t>
  </si>
  <si>
    <t>Бугреева Настя</t>
  </si>
  <si>
    <t xml:space="preserve">Баулин Игорь </t>
  </si>
  <si>
    <t>Родкевич Вика</t>
  </si>
  <si>
    <t>Сысцева Анна</t>
  </si>
  <si>
    <t>Сумбаев Дима</t>
  </si>
  <si>
    <t>Фролов Андрей</t>
  </si>
  <si>
    <t>Зотова Настя</t>
  </si>
  <si>
    <t>Гречишникова Настя</t>
  </si>
  <si>
    <t>Васнева Света</t>
  </si>
  <si>
    <t>Винокурова Лена</t>
  </si>
  <si>
    <t>Севостьянова Света</t>
  </si>
  <si>
    <t>Пудовкина Настя</t>
  </si>
  <si>
    <t>Вавилкина Кристина</t>
  </si>
  <si>
    <t>Максимов Илья</t>
  </si>
  <si>
    <t>Ковылова Надя</t>
  </si>
  <si>
    <t>Сенина Карина</t>
  </si>
  <si>
    <t>Разоренова Настя</t>
  </si>
  <si>
    <t>Саломин Влад</t>
  </si>
  <si>
    <t>Исайчев Кирилл</t>
  </si>
  <si>
    <t>Дарачан София</t>
  </si>
  <si>
    <t>Уразаев Халип</t>
  </si>
  <si>
    <t>Севостьянов Антон</t>
  </si>
  <si>
    <t>Волкова Алена</t>
  </si>
  <si>
    <t>Панина Кристина</t>
  </si>
  <si>
    <t>Петухов Родион\</t>
  </si>
  <si>
    <t>Васьков Данил</t>
  </si>
  <si>
    <t>Лисицкая Королина</t>
  </si>
  <si>
    <t>Кадеров Мухамед</t>
  </si>
  <si>
    <t>Довбака Роман</t>
  </si>
  <si>
    <t>Савицкая Ксения</t>
  </si>
  <si>
    <t>Мельников Алексей</t>
  </si>
  <si>
    <t>Семунин Захар</t>
  </si>
  <si>
    <t>Калякин Михаил</t>
  </si>
  <si>
    <t>Ширшакова Диана</t>
  </si>
  <si>
    <t>Колочева Ольга</t>
  </si>
  <si>
    <t>Родкевич Саша</t>
  </si>
  <si>
    <t>Родкевич Никита</t>
  </si>
  <si>
    <t>Пантюшкина Вика</t>
  </si>
  <si>
    <t>СОШ 28</t>
  </si>
  <si>
    <t>Зорина Анастасия</t>
  </si>
  <si>
    <t>Архивкин Максим</t>
  </si>
  <si>
    <t>Сисоев Дима</t>
  </si>
  <si>
    <t>Солдатова Женя</t>
  </si>
  <si>
    <t>Дымнова Вика</t>
  </si>
  <si>
    <t>Самсонова Света</t>
  </si>
  <si>
    <t>Цыганова Вика</t>
  </si>
  <si>
    <t>Шнайдер Лера</t>
  </si>
  <si>
    <t>Марин Максим</t>
  </si>
  <si>
    <t>Каменева Даша</t>
  </si>
  <si>
    <t>Кодашев Амир</t>
  </si>
  <si>
    <t>Набарев Максим</t>
  </si>
  <si>
    <t>Чевтаев Роман</t>
  </si>
  <si>
    <t>Атогишев Артем</t>
  </si>
  <si>
    <t>Самсонова Евгения</t>
  </si>
  <si>
    <t>Бобров Саша</t>
  </si>
  <si>
    <t>Дашкин Шамиль</t>
  </si>
  <si>
    <t>Чижов Саша</t>
  </si>
  <si>
    <t>Хазов Ильнур</t>
  </si>
  <si>
    <t>Григорьев Миша</t>
  </si>
  <si>
    <t>Севцов Денис</t>
  </si>
  <si>
    <t>Кривцов Георгий</t>
  </si>
  <si>
    <t>Вальсков Дмитрий</t>
  </si>
  <si>
    <t>Крайнова Анна</t>
  </si>
  <si>
    <t>Кухова Катя</t>
  </si>
  <si>
    <t>Кулаков Женя</t>
  </si>
  <si>
    <t>Вилкова Настя</t>
  </si>
  <si>
    <t>Шабанова Вика</t>
  </si>
  <si>
    <t>Медведев Кирилл</t>
  </si>
  <si>
    <t>Кренделясов Алексей</t>
  </si>
  <si>
    <t>Осина Мария</t>
  </si>
  <si>
    <t>Семенова Катя</t>
  </si>
  <si>
    <t>Фокин Дима</t>
  </si>
  <si>
    <t>Нагорнов Никита</t>
  </si>
  <si>
    <t>Винокурова Мария</t>
  </si>
  <si>
    <t>Костиина Анна</t>
  </si>
  <si>
    <t>Мамедов Рамиль</t>
  </si>
  <si>
    <t>Казакова Ангелина</t>
  </si>
  <si>
    <t>Фризен Дима</t>
  </si>
  <si>
    <t>Воронов Дима</t>
  </si>
  <si>
    <t>Толокольникова Анна</t>
  </si>
  <si>
    <t>Ивашкова Тамара</t>
  </si>
  <si>
    <t>Калоян Джамал</t>
  </si>
  <si>
    <t>Акимова Маша</t>
  </si>
  <si>
    <t>Чернышев Андрей</t>
  </si>
  <si>
    <t>Варнавская Вика</t>
  </si>
  <si>
    <t>Юдаева Светлана</t>
  </si>
  <si>
    <t>Волков Валерий</t>
  </si>
  <si>
    <t>СОШ 69 (лично)</t>
  </si>
  <si>
    <t>Расулов Рамиль</t>
  </si>
  <si>
    <t>Бондин Дмитрий</t>
  </si>
  <si>
    <t>Дегтерев Дима</t>
  </si>
  <si>
    <t>Бараков Евгений</t>
  </si>
  <si>
    <t>Соломинова Лена</t>
  </si>
  <si>
    <t>Сарафанкина Алена</t>
  </si>
  <si>
    <t>Белугин Рома</t>
  </si>
  <si>
    <t>Дмитриев Андрей</t>
  </si>
  <si>
    <t>Федулаев Антон</t>
  </si>
  <si>
    <t>Ларуева Ангелина</t>
  </si>
  <si>
    <t>Киселева Настя</t>
  </si>
  <si>
    <t>Володина Вика</t>
  </si>
  <si>
    <t>Четайкин Данил</t>
  </si>
  <si>
    <t>Лебедев Даниил</t>
  </si>
  <si>
    <t>Поляков Роман</t>
  </si>
  <si>
    <t>Борисова Маша</t>
  </si>
  <si>
    <t>Жильцов Дмитрий</t>
  </si>
  <si>
    <t>сн</t>
  </si>
  <si>
    <t>Жерди</t>
  </si>
  <si>
    <t>Параллельные перила</t>
  </si>
  <si>
    <t>Немцова Ксения</t>
  </si>
  <si>
    <t>Черный Вячеслав</t>
  </si>
  <si>
    <t>Тюлюкин Максим</t>
  </si>
  <si>
    <t>Дрожинов Ефим</t>
  </si>
  <si>
    <t>Толстотузов Иван</t>
  </si>
  <si>
    <t>Апкилямов Андрей</t>
  </si>
  <si>
    <t>Айгунян Лидия</t>
  </si>
  <si>
    <t>Печеров Даниил</t>
  </si>
  <si>
    <t>СОШ 19 (2) л</t>
  </si>
  <si>
    <t>СОШ 77 - 1 л</t>
  </si>
  <si>
    <t>ЛСТУ2 - 1 л</t>
  </si>
  <si>
    <t>Главный секретарь                                   /Безяев Д.А. (СС)/</t>
  </si>
  <si>
    <t>Келасьев А.А. (СС)</t>
  </si>
  <si>
    <t>7 октября 2012 года</t>
  </si>
  <si>
    <t>Протокол № 1-2</t>
  </si>
  <si>
    <t>Протокол № 1-3</t>
  </si>
  <si>
    <t>Протокол № 1-4</t>
  </si>
  <si>
    <t>Протокол № 1-5</t>
  </si>
  <si>
    <t>Протокол № 1-6</t>
  </si>
  <si>
    <t>Крайнова Яна</t>
  </si>
  <si>
    <t>Дароган София</t>
  </si>
  <si>
    <t>Палина Кристина</t>
  </si>
  <si>
    <t>Колобова Ольга</t>
  </si>
  <si>
    <t>Лисицкая Вероника</t>
  </si>
  <si>
    <t>Сысуева Анна</t>
  </si>
  <si>
    <t>Петухов Родион</t>
  </si>
  <si>
    <t>Салмин Влад</t>
  </si>
  <si>
    <t>Архипкин Максим</t>
  </si>
  <si>
    <t>Сысоев Дима</t>
  </si>
  <si>
    <t>Нечепорук Павел</t>
  </si>
  <si>
    <t>Ларцева Ангелина</t>
  </si>
  <si>
    <t>Лазарева Татьяна</t>
  </si>
  <si>
    <t>Баранов Евгений</t>
  </si>
  <si>
    <t>Кодашев Дамир</t>
  </si>
  <si>
    <t>Расулов Рамин</t>
  </si>
  <si>
    <t>Уразаев Халит</t>
  </si>
  <si>
    <t>Кадеров Мухаммед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</si>
</sst>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9" fontId="0" fillId="0" borderId="0" xfId="57" applyAlignment="1">
      <alignment horizontal="left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167" fontId="0" fillId="0" borderId="10" xfId="0" applyNumberFormat="1" applyBorder="1" applyAlignment="1">
      <alignment horizontal="center" vertical="center"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21" fontId="0" fillId="0" borderId="10" xfId="57" applyNumberFormat="1" applyBorder="1" applyAlignment="1">
      <alignment horizontal="center" vertical="center"/>
    </xf>
    <xf numFmtId="9" fontId="0" fillId="0" borderId="14" xfId="57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21" fontId="0" fillId="0" borderId="14" xfId="57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12" fillId="0" borderId="10" xfId="0" applyFont="1" applyBorder="1" applyAlignment="1">
      <alignment vertical="center" textRotation="90" wrapText="1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57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9" fontId="9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textRotation="90" wrapText="1"/>
    </xf>
    <xf numFmtId="16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" fontId="9" fillId="0" borderId="10" xfId="57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1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9" fontId="9" fillId="0" borderId="14" xfId="57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1" fontId="9" fillId="0" borderId="14" xfId="0" applyNumberFormat="1" applyFont="1" applyBorder="1" applyAlignment="1">
      <alignment horizontal="center" vertical="center"/>
    </xf>
    <xf numFmtId="9" fontId="9" fillId="0" borderId="0" xfId="57" applyFont="1" applyAlignment="1">
      <alignment horizontal="left"/>
    </xf>
    <xf numFmtId="2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1" fontId="9" fillId="24" borderId="10" xfId="0" applyNumberFormat="1" applyFont="1" applyFill="1" applyBorder="1" applyAlignment="1">
      <alignment horizontal="center" vertical="center"/>
    </xf>
    <xf numFmtId="21" fontId="13" fillId="0" borderId="13" xfId="0" applyNumberFormat="1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/>
    </xf>
    <xf numFmtId="4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22">
      <selection activeCell="S29" sqref="S29"/>
    </sheetView>
  </sheetViews>
  <sheetFormatPr defaultColWidth="9.00390625" defaultRowHeight="12.75"/>
  <cols>
    <col min="1" max="1" width="4.625" style="0" customWidth="1"/>
    <col min="2" max="2" width="17.25390625" style="0" customWidth="1"/>
    <col min="3" max="3" width="14.625" style="0" customWidth="1"/>
    <col min="4" max="4" width="3.375" style="0" customWidth="1"/>
    <col min="5" max="5" width="3.125" style="0" customWidth="1"/>
    <col min="6" max="6" width="2.75390625" style="0" customWidth="1"/>
    <col min="7" max="7" width="3.125" style="0" customWidth="1"/>
    <col min="8" max="8" width="7.875" style="39" customWidth="1"/>
    <col min="9" max="10" width="3.25390625" style="0" bestFit="1" customWidth="1"/>
    <col min="11" max="11" width="2.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169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22.5">
      <c r="A9" s="97" t="s">
        <v>193</v>
      </c>
      <c r="B9" s="99" t="s">
        <v>326</v>
      </c>
      <c r="C9" s="30" t="s">
        <v>107</v>
      </c>
      <c r="D9" s="30" t="s">
        <v>32</v>
      </c>
      <c r="E9" s="30" t="s">
        <v>20</v>
      </c>
      <c r="F9" s="30">
        <v>0</v>
      </c>
      <c r="G9" s="67">
        <v>0</v>
      </c>
      <c r="H9" s="82">
        <v>0.0118055555555556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0.014664351851851852</v>
      </c>
      <c r="O9" s="84">
        <f aca="true" t="shared" si="0" ref="O9:O48">N9-H9</f>
        <v>0.0028587962962962517</v>
      </c>
      <c r="P9" s="83">
        <v>0</v>
      </c>
      <c r="Q9" s="83">
        <f aca="true" t="shared" si="1" ref="Q9:Q48">I9+J9+K9+M9+L9</f>
        <v>0</v>
      </c>
      <c r="R9" s="84">
        <f aca="true" t="shared" si="2" ref="R9:R48">O9+Q9*TIMEVALUE("0:00:15")</f>
        <v>0.0028587962962962517</v>
      </c>
      <c r="S9" s="85">
        <v>1</v>
      </c>
      <c r="T9" s="86">
        <f>R9/$R$9</f>
        <v>1</v>
      </c>
      <c r="U9" s="87"/>
    </row>
    <row r="10" spans="1:21" ht="12.75">
      <c r="A10" s="97" t="s">
        <v>222</v>
      </c>
      <c r="B10" s="99" t="s">
        <v>329</v>
      </c>
      <c r="C10" s="30" t="s">
        <v>494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0.0333333333333333</v>
      </c>
      <c r="I10" s="83">
        <v>0</v>
      </c>
      <c r="J10" s="83">
        <v>0</v>
      </c>
      <c r="K10" s="83">
        <v>1</v>
      </c>
      <c r="L10" s="83">
        <v>0</v>
      </c>
      <c r="M10" s="83">
        <v>0</v>
      </c>
      <c r="N10" s="84">
        <v>0.03616898148148148</v>
      </c>
      <c r="O10" s="84">
        <f t="shared" si="0"/>
        <v>0.0028356481481481843</v>
      </c>
      <c r="P10" s="83">
        <v>0</v>
      </c>
      <c r="Q10" s="83">
        <f t="shared" si="1"/>
        <v>1</v>
      </c>
      <c r="R10" s="84">
        <f t="shared" si="2"/>
        <v>0.0030092592592592953</v>
      </c>
      <c r="S10" s="85">
        <v>2</v>
      </c>
      <c r="T10" s="86">
        <f>R10/$R$9</f>
        <v>1.0526315789473975</v>
      </c>
      <c r="U10" s="87"/>
    </row>
    <row r="11" spans="1:21" ht="12.75">
      <c r="A11" s="97" t="s">
        <v>220</v>
      </c>
      <c r="B11" s="99" t="s">
        <v>336</v>
      </c>
      <c r="C11" s="30" t="s">
        <v>395</v>
      </c>
      <c r="D11" s="30" t="s">
        <v>32</v>
      </c>
      <c r="E11" s="30" t="s">
        <v>20</v>
      </c>
      <c r="F11" s="30">
        <v>0</v>
      </c>
      <c r="G11" s="67">
        <v>0</v>
      </c>
      <c r="H11" s="82">
        <v>0.03194444444444445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0.034826388888888886</v>
      </c>
      <c r="O11" s="84">
        <f t="shared" si="0"/>
        <v>0.002881944444444437</v>
      </c>
      <c r="P11" s="83">
        <v>0</v>
      </c>
      <c r="Q11" s="83">
        <f t="shared" si="1"/>
        <v>1</v>
      </c>
      <c r="R11" s="84">
        <f t="shared" si="2"/>
        <v>0.003055555555555548</v>
      </c>
      <c r="S11" s="85">
        <v>3</v>
      </c>
      <c r="T11" s="86">
        <f>R11/$R$9</f>
        <v>1.0688259109311882</v>
      </c>
      <c r="U11" s="87"/>
    </row>
    <row r="12" spans="1:21" ht="12.75">
      <c r="A12" s="97" t="s">
        <v>247</v>
      </c>
      <c r="B12" s="99" t="s">
        <v>336</v>
      </c>
      <c r="C12" s="30" t="s">
        <v>417</v>
      </c>
      <c r="D12" s="30" t="s">
        <v>32</v>
      </c>
      <c r="E12" s="30" t="s">
        <v>20</v>
      </c>
      <c r="F12" s="30">
        <v>0</v>
      </c>
      <c r="G12" s="67">
        <v>0</v>
      </c>
      <c r="H12" s="82">
        <v>0.049305555555555554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0.05234953703703704</v>
      </c>
      <c r="O12" s="84">
        <f t="shared" si="0"/>
        <v>0.0030439814814814878</v>
      </c>
      <c r="P12" s="83">
        <v>0</v>
      </c>
      <c r="Q12" s="83">
        <f t="shared" si="1"/>
        <v>1</v>
      </c>
      <c r="R12" s="84">
        <f t="shared" si="2"/>
        <v>0.0032175925925925987</v>
      </c>
      <c r="S12" s="85">
        <v>4</v>
      </c>
      <c r="T12" s="86">
        <f aca="true" t="shared" si="3" ref="T12:T44">R12/$R$9</f>
        <v>1.1255060728745137</v>
      </c>
      <c r="U12" s="87"/>
    </row>
    <row r="13" spans="1:21" ht="12.75">
      <c r="A13" s="97" t="s">
        <v>213</v>
      </c>
      <c r="B13" s="99" t="s">
        <v>329</v>
      </c>
      <c r="C13" s="30" t="s">
        <v>388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0.0263888888888889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0.02957175925925926</v>
      </c>
      <c r="O13" s="84">
        <f t="shared" si="0"/>
        <v>0.0031828703703703602</v>
      </c>
      <c r="P13" s="83">
        <v>0</v>
      </c>
      <c r="Q13" s="83">
        <f t="shared" si="1"/>
        <v>1</v>
      </c>
      <c r="R13" s="84">
        <f t="shared" si="2"/>
        <v>0.003356481481481471</v>
      </c>
      <c r="S13" s="85">
        <v>5</v>
      </c>
      <c r="T13" s="86">
        <f t="shared" si="3"/>
        <v>1.1740890688259256</v>
      </c>
      <c r="U13" s="87"/>
    </row>
    <row r="14" spans="1:21" ht="12.75">
      <c r="A14" s="97" t="s">
        <v>255</v>
      </c>
      <c r="B14" s="99" t="s">
        <v>342</v>
      </c>
      <c r="C14" s="30" t="s">
        <v>426</v>
      </c>
      <c r="D14" s="30" t="s">
        <v>32</v>
      </c>
      <c r="E14" s="30" t="s">
        <v>20</v>
      </c>
      <c r="F14" s="30">
        <v>0</v>
      </c>
      <c r="G14" s="67">
        <v>0</v>
      </c>
      <c r="H14" s="82">
        <v>0.0555555555555555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0.0590162037037037</v>
      </c>
      <c r="O14" s="84">
        <f t="shared" si="0"/>
        <v>0.0034606481481482057</v>
      </c>
      <c r="P14" s="83">
        <v>0</v>
      </c>
      <c r="Q14" s="83">
        <f t="shared" si="1"/>
        <v>0</v>
      </c>
      <c r="R14" s="84">
        <f t="shared" si="2"/>
        <v>0.0034606481481482057</v>
      </c>
      <c r="S14" s="85">
        <v>6</v>
      </c>
      <c r="T14" s="86">
        <f t="shared" si="3"/>
        <v>1.2105263157895128</v>
      </c>
      <c r="U14" s="87"/>
    </row>
    <row r="15" spans="1:21" ht="13.5" customHeight="1">
      <c r="A15" s="97" t="s">
        <v>274</v>
      </c>
      <c r="B15" s="99" t="s">
        <v>343</v>
      </c>
      <c r="C15" s="30" t="s">
        <v>507</v>
      </c>
      <c r="D15" s="30" t="s">
        <v>32</v>
      </c>
      <c r="E15" s="30" t="s">
        <v>20</v>
      </c>
      <c r="F15" s="30">
        <v>0</v>
      </c>
      <c r="G15" s="67">
        <v>0</v>
      </c>
      <c r="H15" s="82">
        <v>0.0708333333333333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0.07442129629629629</v>
      </c>
      <c r="O15" s="84">
        <f t="shared" si="0"/>
        <v>0.0035879629629629872</v>
      </c>
      <c r="P15" s="83">
        <v>0</v>
      </c>
      <c r="Q15" s="83">
        <f t="shared" si="1"/>
        <v>0</v>
      </c>
      <c r="R15" s="84">
        <f t="shared" si="2"/>
        <v>0.0035879629629629872</v>
      </c>
      <c r="S15" s="85">
        <v>7</v>
      </c>
      <c r="T15" s="86">
        <f t="shared" si="3"/>
        <v>1.2550607287449673</v>
      </c>
      <c r="U15" s="87"/>
    </row>
    <row r="16" spans="1:21" ht="13.5" customHeight="1">
      <c r="A16" s="97" t="s">
        <v>184</v>
      </c>
      <c r="B16" s="99" t="s">
        <v>326</v>
      </c>
      <c r="C16" s="30" t="s">
        <v>106</v>
      </c>
      <c r="D16" s="30" t="s">
        <v>32</v>
      </c>
      <c r="E16" s="30" t="s">
        <v>20</v>
      </c>
      <c r="F16" s="30">
        <v>0</v>
      </c>
      <c r="G16" s="67">
        <v>0</v>
      </c>
      <c r="H16" s="82">
        <v>0.00486111111111111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0.008414351851851852</v>
      </c>
      <c r="O16" s="84">
        <f>N16-H16</f>
        <v>0.0035532407407407414</v>
      </c>
      <c r="P16" s="83">
        <v>0</v>
      </c>
      <c r="Q16" s="83">
        <f>I16+J16+K16+M16+L16</f>
        <v>1</v>
      </c>
      <c r="R16" s="84">
        <f>O16+Q16*TIMEVALUE("0:00:15")</f>
        <v>0.0037268518518518523</v>
      </c>
      <c r="S16" s="85">
        <v>8</v>
      </c>
      <c r="T16" s="86">
        <f>R16/$R$9</f>
        <v>1.3036437246963768</v>
      </c>
      <c r="U16" s="87"/>
    </row>
    <row r="17" spans="1:21" ht="12.75">
      <c r="A17" s="97" t="s">
        <v>242</v>
      </c>
      <c r="B17" s="99" t="s">
        <v>331</v>
      </c>
      <c r="C17" s="30" t="s">
        <v>152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0.06805555555555555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0.07210648148148148</v>
      </c>
      <c r="O17" s="84">
        <f>N17-H17</f>
        <v>0.00405092592592593</v>
      </c>
      <c r="P17" s="83">
        <v>0</v>
      </c>
      <c r="Q17" s="83">
        <f>I17+J17+K17+M17+L17</f>
        <v>0</v>
      </c>
      <c r="R17" s="84">
        <f>O17+Q17*TIMEVALUE("0:00:15")</f>
        <v>0.00405092592592593</v>
      </c>
      <c r="S17" s="85">
        <v>9</v>
      </c>
      <c r="T17" s="86">
        <f>R17/$R$9</f>
        <v>1.4170040485830195</v>
      </c>
      <c r="U17" s="87"/>
    </row>
    <row r="18" spans="1:21" ht="12.75">
      <c r="A18" s="97" t="s">
        <v>248</v>
      </c>
      <c r="B18" s="99" t="s">
        <v>497</v>
      </c>
      <c r="C18" s="30" t="s">
        <v>419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0.05069444444444445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0.054814814814814816</v>
      </c>
      <c r="O18" s="84">
        <f t="shared" si="0"/>
        <v>0.0041203703703703645</v>
      </c>
      <c r="P18" s="83">
        <v>0</v>
      </c>
      <c r="Q18" s="83">
        <f t="shared" si="1"/>
        <v>0</v>
      </c>
      <c r="R18" s="84">
        <f t="shared" si="2"/>
        <v>0.0041203703703703645</v>
      </c>
      <c r="S18" s="85">
        <v>10</v>
      </c>
      <c r="T18" s="86">
        <f t="shared" si="3"/>
        <v>1.441295546558725</v>
      </c>
      <c r="U18" s="87"/>
    </row>
    <row r="19" spans="1:21" ht="12.75">
      <c r="A19" s="97" t="s">
        <v>229</v>
      </c>
      <c r="B19" s="99" t="s">
        <v>336</v>
      </c>
      <c r="C19" s="30" t="s">
        <v>402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0.0375</v>
      </c>
      <c r="I19" s="83">
        <v>0</v>
      </c>
      <c r="J19" s="83">
        <v>0</v>
      </c>
      <c r="K19" s="83">
        <v>0</v>
      </c>
      <c r="L19" s="83">
        <v>3</v>
      </c>
      <c r="M19" s="83">
        <v>0</v>
      </c>
      <c r="N19" s="84">
        <v>0.04114583333333333</v>
      </c>
      <c r="O19" s="84">
        <f t="shared" si="0"/>
        <v>0.0036458333333333343</v>
      </c>
      <c r="P19" s="83">
        <v>0</v>
      </c>
      <c r="Q19" s="83">
        <f t="shared" si="1"/>
        <v>3</v>
      </c>
      <c r="R19" s="84">
        <f t="shared" si="2"/>
        <v>0.0041666666666666675</v>
      </c>
      <c r="S19" s="85">
        <v>11</v>
      </c>
      <c r="T19" s="86">
        <f t="shared" si="3"/>
        <v>1.4574898785425332</v>
      </c>
      <c r="U19" s="87"/>
    </row>
    <row r="20" spans="1:21" ht="12.75">
      <c r="A20" s="97" t="s">
        <v>233</v>
      </c>
      <c r="B20" s="99" t="s">
        <v>331</v>
      </c>
      <c r="C20" s="30" t="s">
        <v>151</v>
      </c>
      <c r="D20" s="30" t="s">
        <v>32</v>
      </c>
      <c r="E20" s="30" t="s">
        <v>20</v>
      </c>
      <c r="F20" s="30">
        <v>0</v>
      </c>
      <c r="G20" s="67">
        <v>0</v>
      </c>
      <c r="H20" s="82">
        <v>0.0402777777777778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0.044606481481481476</v>
      </c>
      <c r="O20" s="84">
        <f t="shared" si="0"/>
        <v>0.004328703703703675</v>
      </c>
      <c r="P20" s="83">
        <v>0</v>
      </c>
      <c r="Q20" s="83">
        <f t="shared" si="1"/>
        <v>0</v>
      </c>
      <c r="R20" s="84">
        <f t="shared" si="2"/>
        <v>0.004328703703703675</v>
      </c>
      <c r="S20" s="85">
        <v>12</v>
      </c>
      <c r="T20" s="86">
        <f t="shared" si="3"/>
        <v>1.5141700404858436</v>
      </c>
      <c r="U20" s="87"/>
    </row>
    <row r="21" spans="1:21" ht="12.75">
      <c r="A21" s="97" t="s">
        <v>225</v>
      </c>
      <c r="B21" s="99" t="s">
        <v>332</v>
      </c>
      <c r="C21" s="30" t="s">
        <v>508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0.0354166666666667</v>
      </c>
      <c r="I21" s="83">
        <v>0</v>
      </c>
      <c r="J21" s="83">
        <v>0</v>
      </c>
      <c r="K21" s="83">
        <v>0</v>
      </c>
      <c r="L21" s="83">
        <v>3</v>
      </c>
      <c r="M21" s="83">
        <v>0</v>
      </c>
      <c r="N21" s="84">
        <v>0.03939814814814815</v>
      </c>
      <c r="O21" s="84">
        <f aca="true" t="shared" si="4" ref="O21:O30">N21-H21</f>
        <v>0.003981481481481447</v>
      </c>
      <c r="P21" s="83">
        <v>0</v>
      </c>
      <c r="Q21" s="83">
        <f aca="true" t="shared" si="5" ref="Q21:Q30">I21+J21+K21+M21+L21</f>
        <v>3</v>
      </c>
      <c r="R21" s="84">
        <f aca="true" t="shared" si="6" ref="R21:R30">O21+Q21*TIMEVALUE("0:00:15")</f>
        <v>0.00450231481481478</v>
      </c>
      <c r="S21" s="85">
        <v>13</v>
      </c>
      <c r="T21" s="86">
        <f aca="true" t="shared" si="7" ref="T21:T30">R21/$R$9</f>
        <v>1.5748987854251137</v>
      </c>
      <c r="U21" s="87"/>
    </row>
    <row r="22" spans="1:21" ht="14.25" customHeight="1">
      <c r="A22" s="97" t="s">
        <v>196</v>
      </c>
      <c r="B22" s="99" t="s">
        <v>322</v>
      </c>
      <c r="C22" s="30" t="s">
        <v>372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0.0138888888888889</v>
      </c>
      <c r="I22" s="83">
        <v>0</v>
      </c>
      <c r="J22" s="83">
        <v>0</v>
      </c>
      <c r="K22" s="83">
        <v>2</v>
      </c>
      <c r="L22" s="83">
        <v>0</v>
      </c>
      <c r="M22" s="83">
        <v>0</v>
      </c>
      <c r="N22" s="84">
        <v>0.018055555555555557</v>
      </c>
      <c r="O22" s="84">
        <f t="shared" si="4"/>
        <v>0.004166666666666657</v>
      </c>
      <c r="P22" s="83">
        <v>0</v>
      </c>
      <c r="Q22" s="83">
        <f t="shared" si="5"/>
        <v>2</v>
      </c>
      <c r="R22" s="84">
        <f t="shared" si="6"/>
        <v>0.004513888888888879</v>
      </c>
      <c r="S22" s="85">
        <v>14</v>
      </c>
      <c r="T22" s="86">
        <f t="shared" si="7"/>
        <v>1.5789473684210737</v>
      </c>
      <c r="U22" s="87"/>
    </row>
    <row r="23" spans="1:21" ht="12.75">
      <c r="A23" s="97" t="s">
        <v>230</v>
      </c>
      <c r="B23" s="99" t="s">
        <v>328</v>
      </c>
      <c r="C23" s="30" t="s">
        <v>509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0.03819444444444444</v>
      </c>
      <c r="I23" s="83">
        <v>0</v>
      </c>
      <c r="J23" s="83">
        <v>0</v>
      </c>
      <c r="K23" s="83">
        <v>0</v>
      </c>
      <c r="L23" s="83">
        <v>0</v>
      </c>
      <c r="M23" s="83">
        <v>3</v>
      </c>
      <c r="N23" s="84">
        <v>0.0424074074074074</v>
      </c>
      <c r="O23" s="84">
        <f t="shared" si="4"/>
        <v>0.00421296296296296</v>
      </c>
      <c r="P23" s="83">
        <v>0</v>
      </c>
      <c r="Q23" s="83">
        <f t="shared" si="5"/>
        <v>3</v>
      </c>
      <c r="R23" s="84">
        <f t="shared" si="6"/>
        <v>0.004733796296296293</v>
      </c>
      <c r="S23" s="85">
        <v>15</v>
      </c>
      <c r="T23" s="86">
        <f t="shared" si="7"/>
        <v>1.6558704453441544</v>
      </c>
      <c r="U23" s="87"/>
    </row>
    <row r="24" spans="1:21" ht="22.5">
      <c r="A24" s="97" t="s">
        <v>215</v>
      </c>
      <c r="B24" s="99" t="s">
        <v>331</v>
      </c>
      <c r="C24" s="30" t="s">
        <v>390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0.027083333333333334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0.031886574074074074</v>
      </c>
      <c r="O24" s="84">
        <f t="shared" si="4"/>
        <v>0.00480324074074074</v>
      </c>
      <c r="P24" s="83">
        <v>0</v>
      </c>
      <c r="Q24" s="83">
        <f t="shared" si="5"/>
        <v>0</v>
      </c>
      <c r="R24" s="84">
        <f t="shared" si="6"/>
        <v>0.00480324074074074</v>
      </c>
      <c r="S24" s="85">
        <v>16</v>
      </c>
      <c r="T24" s="86">
        <f t="shared" si="7"/>
        <v>1.680161943319864</v>
      </c>
      <c r="U24" s="87"/>
    </row>
    <row r="25" spans="1:21" ht="13.5" customHeight="1">
      <c r="A25" s="97" t="s">
        <v>245</v>
      </c>
      <c r="B25" s="99" t="s">
        <v>334</v>
      </c>
      <c r="C25" s="30" t="s">
        <v>510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0.04861111111111111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0.053599537037037036</v>
      </c>
      <c r="O25" s="84">
        <f t="shared" si="4"/>
        <v>0.004988425925925924</v>
      </c>
      <c r="P25" s="83">
        <v>0</v>
      </c>
      <c r="Q25" s="83">
        <f t="shared" si="5"/>
        <v>0</v>
      </c>
      <c r="R25" s="84">
        <f t="shared" si="6"/>
        <v>0.004988425925925924</v>
      </c>
      <c r="S25" s="85">
        <v>17</v>
      </c>
      <c r="T25" s="86">
        <f t="shared" si="7"/>
        <v>1.7449392712550873</v>
      </c>
      <c r="U25" s="87"/>
    </row>
    <row r="26" spans="1:21" ht="12.75">
      <c r="A26" s="97" t="s">
        <v>216</v>
      </c>
      <c r="B26" s="99" t="s">
        <v>332</v>
      </c>
      <c r="C26" s="30" t="s">
        <v>391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0.030555555555555555</v>
      </c>
      <c r="I26" s="83">
        <v>0</v>
      </c>
      <c r="J26" s="83">
        <v>0</v>
      </c>
      <c r="K26" s="83">
        <v>2</v>
      </c>
      <c r="L26" s="83">
        <v>0</v>
      </c>
      <c r="M26" s="83">
        <v>1</v>
      </c>
      <c r="N26" s="84">
        <v>0.03515046296296296</v>
      </c>
      <c r="O26" s="84">
        <f t="shared" si="4"/>
        <v>0.004594907407407405</v>
      </c>
      <c r="P26" s="83">
        <v>0</v>
      </c>
      <c r="Q26" s="83">
        <f t="shared" si="5"/>
        <v>3</v>
      </c>
      <c r="R26" s="84">
        <f t="shared" si="6"/>
        <v>0.005115740740740738</v>
      </c>
      <c r="S26" s="85">
        <v>18</v>
      </c>
      <c r="T26" s="86">
        <f t="shared" si="7"/>
        <v>1.7894736842105534</v>
      </c>
      <c r="U26" s="87"/>
    </row>
    <row r="27" spans="1:21" ht="12.75">
      <c r="A27" s="97" t="s">
        <v>289</v>
      </c>
      <c r="B27" s="99" t="s">
        <v>343</v>
      </c>
      <c r="C27" s="30" t="s">
        <v>488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0.08125</v>
      </c>
      <c r="I27" s="83">
        <v>0</v>
      </c>
      <c r="J27" s="83">
        <v>0</v>
      </c>
      <c r="K27" s="83">
        <v>3</v>
      </c>
      <c r="L27" s="83">
        <v>0</v>
      </c>
      <c r="M27" s="83">
        <v>0</v>
      </c>
      <c r="N27" s="84">
        <v>0.08584490740740741</v>
      </c>
      <c r="O27" s="84">
        <f t="shared" si="4"/>
        <v>0.004594907407407409</v>
      </c>
      <c r="P27" s="83">
        <v>0</v>
      </c>
      <c r="Q27" s="83">
        <f t="shared" si="5"/>
        <v>3</v>
      </c>
      <c r="R27" s="84">
        <f t="shared" si="6"/>
        <v>0.005115740740740742</v>
      </c>
      <c r="S27" s="85">
        <v>19</v>
      </c>
      <c r="T27" s="86">
        <f t="shared" si="7"/>
        <v>1.7894736842105547</v>
      </c>
      <c r="U27" s="87"/>
    </row>
    <row r="28" spans="1:21" ht="12.75">
      <c r="A28" s="97" t="s">
        <v>243</v>
      </c>
      <c r="B28" s="99" t="s">
        <v>332</v>
      </c>
      <c r="C28" s="30" t="s">
        <v>413</v>
      </c>
      <c r="D28" s="30" t="s">
        <v>32</v>
      </c>
      <c r="E28" s="30" t="s">
        <v>20</v>
      </c>
      <c r="F28" s="30">
        <v>0</v>
      </c>
      <c r="G28" s="67">
        <v>0</v>
      </c>
      <c r="H28" s="82">
        <v>0.04722222222222222</v>
      </c>
      <c r="I28" s="83">
        <v>0</v>
      </c>
      <c r="J28" s="83">
        <v>0</v>
      </c>
      <c r="K28" s="83">
        <v>2</v>
      </c>
      <c r="L28" s="83">
        <v>0</v>
      </c>
      <c r="M28" s="83">
        <v>2</v>
      </c>
      <c r="N28" s="84">
        <v>0.05229166666666666</v>
      </c>
      <c r="O28" s="84">
        <f t="shared" si="4"/>
        <v>0.005069444444444439</v>
      </c>
      <c r="P28" s="83">
        <v>0</v>
      </c>
      <c r="Q28" s="83">
        <f t="shared" si="5"/>
        <v>4</v>
      </c>
      <c r="R28" s="84">
        <f t="shared" si="6"/>
        <v>0.0057638888888888835</v>
      </c>
      <c r="S28" s="85">
        <v>20</v>
      </c>
      <c r="T28" s="86">
        <f t="shared" si="7"/>
        <v>2.016194331983835</v>
      </c>
      <c r="U28" s="87"/>
    </row>
    <row r="29" spans="1:21" ht="12.75">
      <c r="A29" s="97" t="s">
        <v>188</v>
      </c>
      <c r="B29" s="99" t="s">
        <v>170</v>
      </c>
      <c r="C29" s="30" t="s">
        <v>365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0.00833333333333333</v>
      </c>
      <c r="I29" s="83">
        <v>1</v>
      </c>
      <c r="J29" s="83">
        <v>1</v>
      </c>
      <c r="K29" s="83">
        <v>0</v>
      </c>
      <c r="L29" s="83">
        <v>0</v>
      </c>
      <c r="M29" s="83">
        <v>6</v>
      </c>
      <c r="N29" s="84">
        <v>0.01275462962962963</v>
      </c>
      <c r="O29" s="84">
        <f t="shared" si="4"/>
        <v>0.0044212962962963</v>
      </c>
      <c r="P29" s="83">
        <v>0</v>
      </c>
      <c r="Q29" s="83">
        <f t="shared" si="5"/>
        <v>8</v>
      </c>
      <c r="R29" s="84">
        <f t="shared" si="6"/>
        <v>0.005810185185185189</v>
      </c>
      <c r="S29" s="85">
        <v>21</v>
      </c>
      <c r="T29" s="86">
        <f t="shared" si="7"/>
        <v>2.0323886639676445</v>
      </c>
      <c r="U29" s="87"/>
    </row>
    <row r="30" spans="1:21" ht="12.75">
      <c r="A30" s="97" t="s">
        <v>221</v>
      </c>
      <c r="B30" s="99" t="s">
        <v>328</v>
      </c>
      <c r="C30" s="30" t="s">
        <v>396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0.03263888888888889</v>
      </c>
      <c r="I30" s="83">
        <v>0</v>
      </c>
      <c r="J30" s="83">
        <v>0</v>
      </c>
      <c r="K30" s="83">
        <v>2</v>
      </c>
      <c r="L30" s="83">
        <v>0</v>
      </c>
      <c r="M30" s="83">
        <v>0</v>
      </c>
      <c r="N30" s="84">
        <v>0.038148148148148146</v>
      </c>
      <c r="O30" s="84">
        <f t="shared" si="4"/>
        <v>0.005509259259259255</v>
      </c>
      <c r="P30" s="83">
        <v>0</v>
      </c>
      <c r="Q30" s="83">
        <f t="shared" si="5"/>
        <v>2</v>
      </c>
      <c r="R30" s="84">
        <f t="shared" si="6"/>
        <v>0.005856481481481477</v>
      </c>
      <c r="S30" s="85">
        <v>22</v>
      </c>
      <c r="T30" s="86">
        <f t="shared" si="7"/>
        <v>2.0485829959514477</v>
      </c>
      <c r="U30" s="87"/>
    </row>
    <row r="31" spans="1:21" ht="12.75">
      <c r="A31" s="98" t="s">
        <v>277</v>
      </c>
      <c r="B31" s="99" t="s">
        <v>496</v>
      </c>
      <c r="C31" s="30" t="s">
        <v>445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0.07222222222222223</v>
      </c>
      <c r="I31" s="83">
        <v>0</v>
      </c>
      <c r="J31" s="83">
        <v>11</v>
      </c>
      <c r="K31" s="83">
        <v>2</v>
      </c>
      <c r="L31" s="83">
        <v>0</v>
      </c>
      <c r="M31" s="83">
        <v>0</v>
      </c>
      <c r="N31" s="84">
        <v>0.07583333333333334</v>
      </c>
      <c r="O31" s="84">
        <f t="shared" si="0"/>
        <v>0.0036111111111111066</v>
      </c>
      <c r="P31" s="83">
        <v>0</v>
      </c>
      <c r="Q31" s="83">
        <f t="shared" si="1"/>
        <v>13</v>
      </c>
      <c r="R31" s="84">
        <f t="shared" si="2"/>
        <v>0.005868055555555552</v>
      </c>
      <c r="S31" s="85">
        <v>23</v>
      </c>
      <c r="T31" s="86">
        <f t="shared" si="3"/>
        <v>2.0526315789473992</v>
      </c>
      <c r="U31" s="87"/>
    </row>
    <row r="32" spans="1:21" ht="12.75">
      <c r="A32" s="97" t="s">
        <v>211</v>
      </c>
      <c r="B32" s="99" t="s">
        <v>327</v>
      </c>
      <c r="C32" s="30" t="s">
        <v>386</v>
      </c>
      <c r="D32" s="30" t="s">
        <v>32</v>
      </c>
      <c r="E32" s="30" t="s">
        <v>20</v>
      </c>
      <c r="F32" s="30">
        <v>0</v>
      </c>
      <c r="G32" s="67">
        <v>0</v>
      </c>
      <c r="H32" s="82">
        <v>0.025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0.030891203703703702</v>
      </c>
      <c r="O32" s="84">
        <f t="shared" si="0"/>
        <v>0.005891203703703701</v>
      </c>
      <c r="P32" s="83">
        <v>0</v>
      </c>
      <c r="Q32" s="83">
        <f t="shared" si="1"/>
        <v>0</v>
      </c>
      <c r="R32" s="84">
        <f t="shared" si="2"/>
        <v>0.005891203703703701</v>
      </c>
      <c r="S32" s="85">
        <v>24</v>
      </c>
      <c r="T32" s="86">
        <f t="shared" si="3"/>
        <v>2.0607287449393024</v>
      </c>
      <c r="U32" s="87"/>
    </row>
    <row r="33" spans="1:21" ht="12.75">
      <c r="A33" s="97" t="s">
        <v>182</v>
      </c>
      <c r="B33" s="99" t="s">
        <v>324</v>
      </c>
      <c r="C33" s="30" t="s">
        <v>359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0.00347222222222222</v>
      </c>
      <c r="I33" s="83">
        <v>0</v>
      </c>
      <c r="J33" s="83">
        <v>10</v>
      </c>
      <c r="K33" s="83">
        <v>0</v>
      </c>
      <c r="L33" s="83">
        <v>0</v>
      </c>
      <c r="M33" s="83">
        <v>0</v>
      </c>
      <c r="N33" s="84">
        <v>0.007662037037037037</v>
      </c>
      <c r="O33" s="84">
        <f t="shared" si="0"/>
        <v>0.004189814814814816</v>
      </c>
      <c r="P33" s="83">
        <v>0</v>
      </c>
      <c r="Q33" s="83">
        <f t="shared" si="1"/>
        <v>10</v>
      </c>
      <c r="R33" s="84">
        <f t="shared" si="2"/>
        <v>0.005925925925925927</v>
      </c>
      <c r="S33" s="85">
        <v>25</v>
      </c>
      <c r="T33" s="86">
        <f t="shared" si="3"/>
        <v>2.0728744939271584</v>
      </c>
      <c r="U33" s="87"/>
    </row>
    <row r="34" spans="1:21" ht="22.5">
      <c r="A34" s="97" t="s">
        <v>212</v>
      </c>
      <c r="B34" s="99" t="s">
        <v>328</v>
      </c>
      <c r="C34" s="30" t="s">
        <v>387</v>
      </c>
      <c r="D34" s="30" t="s">
        <v>32</v>
      </c>
      <c r="E34" s="30" t="s">
        <v>20</v>
      </c>
      <c r="F34" s="30">
        <v>0</v>
      </c>
      <c r="G34" s="67">
        <v>0</v>
      </c>
      <c r="H34" s="82">
        <v>0.0256944444444445</v>
      </c>
      <c r="I34" s="83">
        <v>0</v>
      </c>
      <c r="J34" s="83">
        <v>0</v>
      </c>
      <c r="K34" s="83">
        <v>2</v>
      </c>
      <c r="L34" s="83">
        <v>0</v>
      </c>
      <c r="M34" s="83">
        <v>0</v>
      </c>
      <c r="N34" s="84">
        <v>0.03167824074074074</v>
      </c>
      <c r="O34" s="84">
        <f t="shared" si="0"/>
        <v>0.005983796296296244</v>
      </c>
      <c r="P34" s="83">
        <v>0</v>
      </c>
      <c r="Q34" s="83">
        <f t="shared" si="1"/>
        <v>2</v>
      </c>
      <c r="R34" s="84">
        <f t="shared" si="2"/>
        <v>0.006331018518518466</v>
      </c>
      <c r="S34" s="85">
        <v>26</v>
      </c>
      <c r="T34" s="86">
        <f t="shared" si="3"/>
        <v>2.2145748987854414</v>
      </c>
      <c r="U34" s="87"/>
    </row>
    <row r="35" spans="1:21" ht="12.75">
      <c r="A35" s="98" t="s">
        <v>286</v>
      </c>
      <c r="B35" s="99" t="s">
        <v>347</v>
      </c>
      <c r="C35" s="30" t="s">
        <v>453</v>
      </c>
      <c r="D35" s="30" t="s">
        <v>32</v>
      </c>
      <c r="E35" s="30" t="s">
        <v>20</v>
      </c>
      <c r="F35" s="30">
        <v>0</v>
      </c>
      <c r="G35" s="67">
        <v>0</v>
      </c>
      <c r="H35" s="82">
        <v>0.07916666666666666</v>
      </c>
      <c r="I35" s="83">
        <v>0</v>
      </c>
      <c r="J35" s="83">
        <v>0</v>
      </c>
      <c r="K35" s="83">
        <v>2</v>
      </c>
      <c r="L35" s="83">
        <v>0</v>
      </c>
      <c r="M35" s="83">
        <v>0</v>
      </c>
      <c r="N35" s="84">
        <v>0.08518518518518518</v>
      </c>
      <c r="O35" s="84">
        <f t="shared" si="0"/>
        <v>0.00601851851851852</v>
      </c>
      <c r="P35" s="83">
        <v>0</v>
      </c>
      <c r="Q35" s="83">
        <f t="shared" si="1"/>
        <v>2</v>
      </c>
      <c r="R35" s="84">
        <f t="shared" si="2"/>
        <v>0.006365740740740742</v>
      </c>
      <c r="S35" s="85">
        <v>27</v>
      </c>
      <c r="T35" s="86">
        <f t="shared" si="3"/>
        <v>2.226720647773315</v>
      </c>
      <c r="U35" s="87"/>
    </row>
    <row r="36" spans="1:21" ht="22.5">
      <c r="A36" s="98" t="s">
        <v>293</v>
      </c>
      <c r="B36" s="99" t="s">
        <v>347</v>
      </c>
      <c r="C36" s="30" t="s">
        <v>459</v>
      </c>
      <c r="D36" s="30" t="s">
        <v>32</v>
      </c>
      <c r="E36" s="30" t="s">
        <v>20</v>
      </c>
      <c r="F36" s="30">
        <v>0</v>
      </c>
      <c r="G36" s="67">
        <v>0</v>
      </c>
      <c r="H36" s="82">
        <v>0.0840277777777778</v>
      </c>
      <c r="I36" s="83">
        <v>0</v>
      </c>
      <c r="J36" s="83">
        <v>0</v>
      </c>
      <c r="K36" s="83">
        <v>0</v>
      </c>
      <c r="L36" s="83">
        <v>3</v>
      </c>
      <c r="M36" s="83">
        <v>0</v>
      </c>
      <c r="N36" s="84">
        <v>0.08991898148148147</v>
      </c>
      <c r="O36" s="84">
        <f t="shared" si="0"/>
        <v>0.005891203703703676</v>
      </c>
      <c r="P36" s="83">
        <v>0</v>
      </c>
      <c r="Q36" s="83">
        <f t="shared" si="1"/>
        <v>3</v>
      </c>
      <c r="R36" s="84">
        <f t="shared" si="2"/>
        <v>0.0064120370370370095</v>
      </c>
      <c r="S36" s="85">
        <v>28</v>
      </c>
      <c r="T36" s="86">
        <f t="shared" si="3"/>
        <v>2.2429149797571104</v>
      </c>
      <c r="U36" s="87"/>
    </row>
    <row r="37" spans="1:21" ht="12.75">
      <c r="A37" s="97" t="s">
        <v>206</v>
      </c>
      <c r="B37" s="99" t="s">
        <v>322</v>
      </c>
      <c r="C37" s="30" t="s">
        <v>382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0.0208333333333333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0.02804398148148148</v>
      </c>
      <c r="O37" s="84">
        <f t="shared" si="0"/>
        <v>0.007210648148148178</v>
      </c>
      <c r="P37" s="83">
        <v>0</v>
      </c>
      <c r="Q37" s="83">
        <f t="shared" si="1"/>
        <v>0</v>
      </c>
      <c r="R37" s="84">
        <f t="shared" si="2"/>
        <v>0.007210648148148178</v>
      </c>
      <c r="S37" s="85">
        <v>29</v>
      </c>
      <c r="T37" s="86">
        <f t="shared" si="3"/>
        <v>2.5222672064777827</v>
      </c>
      <c r="U37" s="87"/>
    </row>
    <row r="38" spans="1:21" ht="12.75">
      <c r="A38" s="97" t="s">
        <v>204</v>
      </c>
      <c r="B38" s="99" t="s">
        <v>327</v>
      </c>
      <c r="C38" s="30" t="s">
        <v>380</v>
      </c>
      <c r="D38" s="30" t="s">
        <v>32</v>
      </c>
      <c r="E38" s="30" t="s">
        <v>20</v>
      </c>
      <c r="F38" s="30">
        <v>0</v>
      </c>
      <c r="G38" s="67">
        <v>0</v>
      </c>
      <c r="H38" s="82">
        <v>0.0194444444444444</v>
      </c>
      <c r="I38" s="83">
        <v>0</v>
      </c>
      <c r="J38" s="83">
        <v>0</v>
      </c>
      <c r="K38" s="83">
        <v>3</v>
      </c>
      <c r="L38" s="83">
        <v>0</v>
      </c>
      <c r="M38" s="83">
        <v>0</v>
      </c>
      <c r="N38" s="100">
        <v>0.026493055555555558</v>
      </c>
      <c r="O38" s="84">
        <f t="shared" si="0"/>
        <v>0.007048611111111158</v>
      </c>
      <c r="P38" s="83">
        <v>0</v>
      </c>
      <c r="Q38" s="83">
        <f t="shared" si="1"/>
        <v>3</v>
      </c>
      <c r="R38" s="84">
        <f t="shared" si="2"/>
        <v>0.0075694444444444915</v>
      </c>
      <c r="S38" s="85">
        <v>30</v>
      </c>
      <c r="T38" s="86">
        <f t="shared" si="3"/>
        <v>2.6477732793522843</v>
      </c>
      <c r="U38" s="87"/>
    </row>
    <row r="39" spans="1:21" ht="12.75">
      <c r="A39" s="97" t="s">
        <v>194</v>
      </c>
      <c r="B39" s="99" t="s">
        <v>327</v>
      </c>
      <c r="C39" s="30" t="s">
        <v>370</v>
      </c>
      <c r="D39" s="30" t="s">
        <v>32</v>
      </c>
      <c r="E39" s="30" t="s">
        <v>20</v>
      </c>
      <c r="F39" s="30">
        <v>0</v>
      </c>
      <c r="G39" s="67">
        <v>0</v>
      </c>
      <c r="H39" s="82">
        <v>0.0125</v>
      </c>
      <c r="I39" s="83">
        <v>0</v>
      </c>
      <c r="J39" s="83">
        <v>0</v>
      </c>
      <c r="K39" s="83">
        <v>2</v>
      </c>
      <c r="L39" s="83">
        <v>0</v>
      </c>
      <c r="M39" s="83">
        <v>0</v>
      </c>
      <c r="N39" s="84">
        <v>0.019814814814814816</v>
      </c>
      <c r="O39" s="84">
        <f t="shared" si="0"/>
        <v>0.007314814814814816</v>
      </c>
      <c r="P39" s="83">
        <v>0</v>
      </c>
      <c r="Q39" s="83">
        <f t="shared" si="1"/>
        <v>2</v>
      </c>
      <c r="R39" s="84">
        <f t="shared" si="2"/>
        <v>0.0076620370370370375</v>
      </c>
      <c r="S39" s="85">
        <v>31</v>
      </c>
      <c r="T39" s="86">
        <f t="shared" si="3"/>
        <v>2.68016194331988</v>
      </c>
      <c r="U39" s="87"/>
    </row>
    <row r="40" spans="1:21" ht="12.75">
      <c r="A40" s="97" t="s">
        <v>179</v>
      </c>
      <c r="B40" s="99" t="s">
        <v>170</v>
      </c>
      <c r="C40" s="30" t="s">
        <v>511</v>
      </c>
      <c r="D40" s="30" t="s">
        <v>32</v>
      </c>
      <c r="E40" s="30" t="s">
        <v>20</v>
      </c>
      <c r="F40" s="30">
        <v>0</v>
      </c>
      <c r="G40" s="67">
        <v>0</v>
      </c>
      <c r="H40" s="82">
        <v>0.00138888888888889</v>
      </c>
      <c r="I40" s="83">
        <v>1</v>
      </c>
      <c r="J40" s="83">
        <v>0</v>
      </c>
      <c r="K40" s="83">
        <v>2</v>
      </c>
      <c r="L40" s="83">
        <v>0</v>
      </c>
      <c r="M40" s="83">
        <v>0</v>
      </c>
      <c r="N40" s="84">
        <v>0.009155092592592593</v>
      </c>
      <c r="O40" s="84">
        <f t="shared" si="0"/>
        <v>0.007766203703703703</v>
      </c>
      <c r="P40" s="83">
        <v>0</v>
      </c>
      <c r="Q40" s="83">
        <f t="shared" si="1"/>
        <v>3</v>
      </c>
      <c r="R40" s="84">
        <f t="shared" si="2"/>
        <v>0.008287037037037037</v>
      </c>
      <c r="S40" s="85">
        <v>32</v>
      </c>
      <c r="T40" s="86">
        <f t="shared" si="3"/>
        <v>2.8987854251012597</v>
      </c>
      <c r="U40" s="87"/>
    </row>
    <row r="41" spans="1:21" ht="12.75">
      <c r="A41" s="97" t="s">
        <v>257</v>
      </c>
      <c r="B41" s="99" t="s">
        <v>338</v>
      </c>
      <c r="C41" s="30" t="s">
        <v>428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0.0569444444444444</v>
      </c>
      <c r="I41" s="83">
        <v>0</v>
      </c>
      <c r="J41" s="83">
        <v>10</v>
      </c>
      <c r="K41" s="83">
        <v>0</v>
      </c>
      <c r="L41" s="83">
        <v>3</v>
      </c>
      <c r="M41" s="83">
        <v>3</v>
      </c>
      <c r="N41" s="84">
        <v>0.06322916666666667</v>
      </c>
      <c r="O41" s="84">
        <f t="shared" si="0"/>
        <v>0.006284722222222268</v>
      </c>
      <c r="P41" s="83">
        <v>0</v>
      </c>
      <c r="Q41" s="83">
        <f t="shared" si="1"/>
        <v>16</v>
      </c>
      <c r="R41" s="84">
        <f t="shared" si="2"/>
        <v>0.009062500000000046</v>
      </c>
      <c r="S41" s="85">
        <v>33</v>
      </c>
      <c r="T41" s="86">
        <f t="shared" si="3"/>
        <v>3.1700404858300253</v>
      </c>
      <c r="U41" s="87"/>
    </row>
    <row r="42" spans="1:21" ht="12.75">
      <c r="A42" s="97" t="s">
        <v>207</v>
      </c>
      <c r="B42" s="99" t="s">
        <v>170</v>
      </c>
      <c r="C42" s="30" t="s">
        <v>512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0.022222222222222223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4">
        <v>0.03037037037037037</v>
      </c>
      <c r="O42" s="84">
        <f t="shared" si="0"/>
        <v>0.008148148148148147</v>
      </c>
      <c r="P42" s="83">
        <v>0</v>
      </c>
      <c r="Q42" s="83">
        <f t="shared" si="1"/>
        <v>6</v>
      </c>
      <c r="R42" s="84">
        <f t="shared" si="2"/>
        <v>0.009189814814814814</v>
      </c>
      <c r="S42" s="85">
        <v>34</v>
      </c>
      <c r="T42" s="86">
        <f t="shared" si="3"/>
        <v>3.2145748987854748</v>
      </c>
      <c r="U42" s="87"/>
    </row>
    <row r="43" spans="1:21" ht="12.75">
      <c r="A43" s="97" t="s">
        <v>282</v>
      </c>
      <c r="B43" s="99" t="s">
        <v>343</v>
      </c>
      <c r="C43" s="30" t="s">
        <v>450</v>
      </c>
      <c r="D43" s="30" t="s">
        <v>32</v>
      </c>
      <c r="E43" s="30" t="s">
        <v>20</v>
      </c>
      <c r="F43" s="30">
        <v>0</v>
      </c>
      <c r="G43" s="67">
        <v>0</v>
      </c>
      <c r="H43" s="82">
        <v>0.0756944444444444</v>
      </c>
      <c r="I43" s="83">
        <v>0</v>
      </c>
      <c r="J43" s="83">
        <v>0</v>
      </c>
      <c r="K43" s="83">
        <v>2</v>
      </c>
      <c r="L43" s="83">
        <v>0</v>
      </c>
      <c r="M43" s="83">
        <v>0</v>
      </c>
      <c r="N43" s="84">
        <v>0.08552083333333334</v>
      </c>
      <c r="O43" s="84">
        <f t="shared" si="0"/>
        <v>0.00982638888888894</v>
      </c>
      <c r="P43" s="83">
        <v>0</v>
      </c>
      <c r="Q43" s="83">
        <f t="shared" si="1"/>
        <v>2</v>
      </c>
      <c r="R43" s="84">
        <f t="shared" si="2"/>
        <v>0.010173611111111163</v>
      </c>
      <c r="S43" s="85">
        <v>35</v>
      </c>
      <c r="T43" s="86">
        <f t="shared" si="3"/>
        <v>3.558704453441369</v>
      </c>
      <c r="U43" s="87"/>
    </row>
    <row r="44" spans="1:21" ht="12.75">
      <c r="A44" s="97" t="s">
        <v>253</v>
      </c>
      <c r="B44" s="99" t="s">
        <v>418</v>
      </c>
      <c r="C44" s="30" t="s">
        <v>424</v>
      </c>
      <c r="D44" s="30" t="s">
        <v>32</v>
      </c>
      <c r="E44" s="30" t="s">
        <v>20</v>
      </c>
      <c r="F44" s="30">
        <v>0</v>
      </c>
      <c r="G44" s="67">
        <v>0</v>
      </c>
      <c r="H44" s="82">
        <v>0.0541666666666667</v>
      </c>
      <c r="I44" s="83">
        <v>0</v>
      </c>
      <c r="J44" s="83">
        <v>0</v>
      </c>
      <c r="K44" s="83">
        <v>3</v>
      </c>
      <c r="L44" s="83">
        <v>3</v>
      </c>
      <c r="M44" s="83">
        <v>3</v>
      </c>
      <c r="N44" s="84">
        <v>0.06341435185185185</v>
      </c>
      <c r="O44" s="84">
        <f t="shared" si="0"/>
        <v>0.009247685185185144</v>
      </c>
      <c r="P44" s="83">
        <v>0</v>
      </c>
      <c r="Q44" s="83">
        <f t="shared" si="1"/>
        <v>9</v>
      </c>
      <c r="R44" s="84">
        <f t="shared" si="2"/>
        <v>0.010810185185185143</v>
      </c>
      <c r="S44" s="85">
        <v>36</v>
      </c>
      <c r="T44" s="86">
        <f t="shared" si="3"/>
        <v>3.781376518218668</v>
      </c>
      <c r="U44" s="87"/>
    </row>
    <row r="45" spans="1:21" ht="12.75">
      <c r="A45" s="97" t="s">
        <v>296</v>
      </c>
      <c r="B45" s="99" t="s">
        <v>343</v>
      </c>
      <c r="C45" s="30" t="s">
        <v>462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0.08819444444444445</v>
      </c>
      <c r="I45" s="83">
        <v>0</v>
      </c>
      <c r="J45" s="83">
        <v>0</v>
      </c>
      <c r="K45" s="83">
        <v>0</v>
      </c>
      <c r="L45" s="83" t="s">
        <v>485</v>
      </c>
      <c r="M45" s="83">
        <v>0</v>
      </c>
      <c r="N45" s="84">
        <v>0.09395833333333332</v>
      </c>
      <c r="O45" s="84">
        <f t="shared" si="0"/>
        <v>0.005763888888888874</v>
      </c>
      <c r="P45" s="83">
        <v>1</v>
      </c>
      <c r="Q45" s="83" t="e">
        <f t="shared" si="1"/>
        <v>#VALUE!</v>
      </c>
      <c r="R45" s="84" t="e">
        <f t="shared" si="2"/>
        <v>#VALUE!</v>
      </c>
      <c r="S45" s="85">
        <v>37</v>
      </c>
      <c r="T45" s="86" t="e">
        <f>R45/$R$33</f>
        <v>#VALUE!</v>
      </c>
      <c r="U45" s="87"/>
    </row>
    <row r="46" spans="1:21" ht="12.75">
      <c r="A46" s="97" t="s">
        <v>214</v>
      </c>
      <c r="B46" s="99" t="s">
        <v>330</v>
      </c>
      <c r="C46" s="30" t="s">
        <v>389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0.02847222222222222</v>
      </c>
      <c r="I46" s="83">
        <v>0</v>
      </c>
      <c r="J46" s="83">
        <v>0</v>
      </c>
      <c r="K46" s="83">
        <v>1</v>
      </c>
      <c r="L46" s="83" t="s">
        <v>485</v>
      </c>
      <c r="M46" s="83">
        <v>0</v>
      </c>
      <c r="N46" s="84">
        <v>0.03497685185185185</v>
      </c>
      <c r="O46" s="84">
        <f t="shared" si="0"/>
        <v>0.006504629629629628</v>
      </c>
      <c r="P46" s="83">
        <v>1</v>
      </c>
      <c r="Q46" s="83" t="e">
        <f t="shared" si="1"/>
        <v>#VALUE!</v>
      </c>
      <c r="R46" s="84" t="e">
        <f t="shared" si="2"/>
        <v>#VALUE!</v>
      </c>
      <c r="S46" s="85">
        <v>38</v>
      </c>
      <c r="T46" s="86" t="e">
        <f>R46/$R$33</f>
        <v>#VALUE!</v>
      </c>
      <c r="U46" s="87"/>
    </row>
    <row r="47" spans="1:21" ht="13.5" customHeight="1">
      <c r="A47" s="97" t="s">
        <v>263</v>
      </c>
      <c r="B47" s="99" t="s">
        <v>337</v>
      </c>
      <c r="C47" s="30" t="s">
        <v>433</v>
      </c>
      <c r="D47" s="30" t="s">
        <v>32</v>
      </c>
      <c r="E47" s="30" t="s">
        <v>20</v>
      </c>
      <c r="F47" s="30">
        <v>0</v>
      </c>
      <c r="G47" s="67">
        <v>0</v>
      </c>
      <c r="H47" s="82">
        <v>0.0611111111111111</v>
      </c>
      <c r="I47" s="83">
        <v>0</v>
      </c>
      <c r="J47" s="83">
        <v>0</v>
      </c>
      <c r="K47" s="83">
        <v>0</v>
      </c>
      <c r="L47" s="83">
        <v>0</v>
      </c>
      <c r="M47" s="83" t="s">
        <v>485</v>
      </c>
      <c r="N47" s="84">
        <v>0.06539351851851852</v>
      </c>
      <c r="O47" s="84">
        <f t="shared" si="0"/>
        <v>0.004282407407407415</v>
      </c>
      <c r="P47" s="83">
        <v>1</v>
      </c>
      <c r="Q47" s="83" t="e">
        <f t="shared" si="1"/>
        <v>#VALUE!</v>
      </c>
      <c r="R47" s="84" t="e">
        <f t="shared" si="2"/>
        <v>#VALUE!</v>
      </c>
      <c r="S47" s="85">
        <v>39</v>
      </c>
      <c r="T47" s="86" t="e">
        <f>R47/$R$33</f>
        <v>#VALUE!</v>
      </c>
      <c r="U47" s="87"/>
    </row>
    <row r="48" spans="1:21" ht="12.75">
      <c r="A48" s="98" t="s">
        <v>298</v>
      </c>
      <c r="B48" s="99" t="s">
        <v>345</v>
      </c>
      <c r="C48" s="30" t="s">
        <v>464</v>
      </c>
      <c r="D48" s="30" t="s">
        <v>32</v>
      </c>
      <c r="E48" s="30" t="s">
        <v>20</v>
      </c>
      <c r="F48" s="30">
        <v>0</v>
      </c>
      <c r="G48" s="67">
        <v>0</v>
      </c>
      <c r="H48" s="82">
        <v>0.08611111111111112</v>
      </c>
      <c r="I48" s="83" t="s">
        <v>485</v>
      </c>
      <c r="J48" s="83">
        <v>0</v>
      </c>
      <c r="K48" s="83">
        <v>1</v>
      </c>
      <c r="L48" s="83">
        <v>0</v>
      </c>
      <c r="M48" s="83" t="s">
        <v>485</v>
      </c>
      <c r="N48" s="84">
        <v>0.08994212962962962</v>
      </c>
      <c r="O48" s="84">
        <f t="shared" si="0"/>
        <v>0.0038310185185184975</v>
      </c>
      <c r="P48" s="83">
        <v>1</v>
      </c>
      <c r="Q48" s="83" t="e">
        <f t="shared" si="1"/>
        <v>#VALUE!</v>
      </c>
      <c r="R48" s="84" t="e">
        <f t="shared" si="2"/>
        <v>#VALUE!</v>
      </c>
      <c r="S48" s="85">
        <v>40</v>
      </c>
      <c r="T48" s="86" t="e">
        <f>R48/$R$33</f>
        <v>#VALUE!</v>
      </c>
      <c r="U48" s="87"/>
    </row>
    <row r="49" spans="1:21" ht="12.75">
      <c r="A49" s="63"/>
      <c r="B49" s="88"/>
      <c r="C49" s="103" t="s">
        <v>19</v>
      </c>
      <c r="D49" s="103"/>
      <c r="E49" s="103"/>
      <c r="F49" s="103"/>
      <c r="G49" s="89">
        <f>SUM(G33:G41)*2</f>
        <v>0</v>
      </c>
      <c r="H49" s="90"/>
      <c r="I49" s="91"/>
      <c r="J49" s="91"/>
      <c r="K49" s="91"/>
      <c r="L49" s="91"/>
      <c r="M49" s="91"/>
      <c r="N49" s="92"/>
      <c r="O49" s="92"/>
      <c r="P49" s="91"/>
      <c r="Q49" s="91"/>
      <c r="R49" s="92"/>
      <c r="S49" s="63"/>
      <c r="T49" s="63"/>
      <c r="U49" s="61"/>
    </row>
    <row r="50" spans="1:21" ht="12.75">
      <c r="A50" s="63"/>
      <c r="B50" s="88"/>
      <c r="C50" s="93"/>
      <c r="D50" s="93"/>
      <c r="E50" s="93"/>
      <c r="F50" s="93"/>
      <c r="G50" s="94"/>
      <c r="H50" s="65"/>
      <c r="I50" s="94"/>
      <c r="J50" s="63"/>
      <c r="K50" s="63"/>
      <c r="L50" s="63"/>
      <c r="M50" s="63"/>
      <c r="N50" s="63"/>
      <c r="O50" s="63"/>
      <c r="P50" s="95"/>
      <c r="Q50" s="63"/>
      <c r="R50" s="63"/>
      <c r="S50" s="63"/>
      <c r="T50" s="63"/>
      <c r="U50" s="61"/>
    </row>
    <row r="51" spans="1:21" ht="12.75">
      <c r="A51" s="63"/>
      <c r="B51" s="63"/>
      <c r="C51" s="63"/>
      <c r="D51" s="63"/>
      <c r="E51" s="63"/>
      <c r="F51" s="63"/>
      <c r="G51" s="63"/>
      <c r="H51" s="65"/>
      <c r="I51" s="63"/>
      <c r="J51" s="63"/>
      <c r="K51" s="63"/>
      <c r="L51" s="63"/>
      <c r="M51" s="63"/>
      <c r="N51" s="63"/>
      <c r="O51" s="63"/>
      <c r="P51" s="95"/>
      <c r="Q51" s="63"/>
      <c r="R51" s="63"/>
      <c r="S51" s="63"/>
      <c r="T51" s="63"/>
      <c r="U51" s="61"/>
    </row>
    <row r="52" spans="1:21" ht="12.75">
      <c r="A52" s="63"/>
      <c r="B52" s="63"/>
      <c r="C52" s="104" t="s">
        <v>499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96"/>
      <c r="Q52" s="63"/>
      <c r="R52" s="63"/>
      <c r="S52" s="63"/>
      <c r="T52" s="63"/>
      <c r="U52" s="61"/>
    </row>
  </sheetData>
  <sheetProtection/>
  <mergeCells count="11">
    <mergeCell ref="O1:T1"/>
    <mergeCell ref="O2:Q2"/>
    <mergeCell ref="H3:N3"/>
    <mergeCell ref="Q3:U3"/>
    <mergeCell ref="H8:M8"/>
    <mergeCell ref="C49:F49"/>
    <mergeCell ref="C52:O52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150" zoomScaleNormal="150" zoomScalePageLayoutView="0" workbookViewId="0" topLeftCell="D35">
      <selection activeCell="S49" sqref="S49"/>
    </sheetView>
  </sheetViews>
  <sheetFormatPr defaultColWidth="9.00390625" defaultRowHeight="12.75"/>
  <cols>
    <col min="1" max="1" width="4.625" style="0" customWidth="1"/>
    <col min="2" max="3" width="14.75390625" style="0" customWidth="1"/>
    <col min="4" max="4" width="3.375" style="0" customWidth="1"/>
    <col min="5" max="5" width="3.125" style="0" customWidth="1"/>
    <col min="6" max="6" width="3.375" style="0" customWidth="1"/>
    <col min="7" max="7" width="3.125" style="0" customWidth="1"/>
    <col min="8" max="8" width="7.875" style="39" customWidth="1"/>
    <col min="9" max="10" width="3.25390625" style="0" bestFit="1" customWidth="1"/>
    <col min="11" max="11" width="3.00390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502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210</v>
      </c>
      <c r="B9" s="99" t="s">
        <v>326</v>
      </c>
      <c r="C9" s="30" t="s">
        <v>493</v>
      </c>
      <c r="D9" s="30" t="s">
        <v>32</v>
      </c>
      <c r="E9" s="30" t="s">
        <v>18</v>
      </c>
      <c r="F9" s="30">
        <v>0</v>
      </c>
      <c r="G9" s="67">
        <v>0</v>
      </c>
      <c r="H9" s="82">
        <v>0.0243055555555556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0.026712962962962966</v>
      </c>
      <c r="O9" s="84">
        <f aca="true" t="shared" si="0" ref="O9:O49">N9-H9</f>
        <v>0.002407407407407365</v>
      </c>
      <c r="P9" s="83">
        <v>0</v>
      </c>
      <c r="Q9" s="83">
        <f aca="true" t="shared" si="1" ref="Q9:Q49">I9+J9+K9+M9+L9</f>
        <v>0</v>
      </c>
      <c r="R9" s="84">
        <f aca="true" t="shared" si="2" ref="R9:R49">O9+Q9*TIMEVALUE("0:00:15")</f>
        <v>0.002407407407407365</v>
      </c>
      <c r="S9" s="85">
        <v>1</v>
      </c>
      <c r="T9" s="86">
        <f>R9/$R$9</f>
        <v>1</v>
      </c>
      <c r="U9" s="87"/>
    </row>
    <row r="10" spans="1:21" ht="12.75">
      <c r="A10" s="97" t="s">
        <v>231</v>
      </c>
      <c r="B10" s="99" t="s">
        <v>329</v>
      </c>
      <c r="C10" s="30" t="s">
        <v>513</v>
      </c>
      <c r="D10" s="30" t="s">
        <v>32</v>
      </c>
      <c r="E10" s="30" t="s">
        <v>18</v>
      </c>
      <c r="F10" s="30">
        <v>0</v>
      </c>
      <c r="G10" s="67">
        <v>0</v>
      </c>
      <c r="H10" s="82">
        <v>0.0388888888888889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0.041701388888888885</v>
      </c>
      <c r="O10" s="84">
        <f t="shared" si="0"/>
        <v>0.0028124999999999817</v>
      </c>
      <c r="P10" s="83">
        <v>0</v>
      </c>
      <c r="Q10" s="83">
        <f t="shared" si="1"/>
        <v>0</v>
      </c>
      <c r="R10" s="84">
        <f t="shared" si="2"/>
        <v>0.0028124999999999817</v>
      </c>
      <c r="S10" s="85">
        <v>2</v>
      </c>
      <c r="T10" s="86">
        <f>R10/$R$9</f>
        <v>1.1682692307692437</v>
      </c>
      <c r="U10" s="87"/>
    </row>
    <row r="11" spans="1:21" ht="12.75">
      <c r="A11" s="97" t="s">
        <v>262</v>
      </c>
      <c r="B11" s="99" t="s">
        <v>342</v>
      </c>
      <c r="C11" s="30" t="s">
        <v>432</v>
      </c>
      <c r="D11" s="30" t="s">
        <v>32</v>
      </c>
      <c r="E11" s="30" t="s">
        <v>18</v>
      </c>
      <c r="F11" s="30">
        <v>0</v>
      </c>
      <c r="G11" s="67">
        <v>0</v>
      </c>
      <c r="H11" s="82">
        <v>0.0604166666666666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0.06357638888888889</v>
      </c>
      <c r="O11" s="84">
        <f>N11-H11</f>
        <v>0.003159722222222293</v>
      </c>
      <c r="P11" s="83">
        <v>0</v>
      </c>
      <c r="Q11" s="83">
        <f>I11+J11+K11+M11+L11</f>
        <v>0</v>
      </c>
      <c r="R11" s="84">
        <f>O11+Q11*TIMEVALUE("0:00:15")</f>
        <v>0.003159722222222293</v>
      </c>
      <c r="S11" s="85">
        <v>3</v>
      </c>
      <c r="T11" s="86">
        <f>R11/$R$9</f>
        <v>1.3125000000000524</v>
      </c>
      <c r="U11" s="87"/>
    </row>
    <row r="12" spans="1:21" ht="13.5" customHeight="1">
      <c r="A12" s="97" t="s">
        <v>203</v>
      </c>
      <c r="B12" s="99" t="s">
        <v>326</v>
      </c>
      <c r="C12" s="30" t="s">
        <v>176</v>
      </c>
      <c r="D12" s="30" t="s">
        <v>32</v>
      </c>
      <c r="E12" s="30" t="s">
        <v>18</v>
      </c>
      <c r="F12" s="30">
        <v>0</v>
      </c>
      <c r="G12" s="67">
        <v>0</v>
      </c>
      <c r="H12" s="82">
        <v>0.01875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0.02225694444444444</v>
      </c>
      <c r="O12" s="84">
        <f t="shared" si="0"/>
        <v>0.003506944444444441</v>
      </c>
      <c r="P12" s="83">
        <v>0</v>
      </c>
      <c r="Q12" s="83">
        <f t="shared" si="1"/>
        <v>0</v>
      </c>
      <c r="R12" s="84">
        <f t="shared" si="2"/>
        <v>0.003506944444444441</v>
      </c>
      <c r="S12" s="85">
        <v>4</v>
      </c>
      <c r="T12" s="86">
        <f>R12/$R$9</f>
        <v>1.4567307692307934</v>
      </c>
      <c r="U12" s="87"/>
    </row>
    <row r="13" spans="1:21" ht="12.75">
      <c r="A13" s="97" t="s">
        <v>240</v>
      </c>
      <c r="B13" s="99" t="s">
        <v>329</v>
      </c>
      <c r="C13" s="30" t="s">
        <v>495</v>
      </c>
      <c r="D13" s="30" t="s">
        <v>32</v>
      </c>
      <c r="E13" s="30" t="s">
        <v>18</v>
      </c>
      <c r="F13" s="30">
        <v>0</v>
      </c>
      <c r="G13" s="67">
        <v>0</v>
      </c>
      <c r="H13" s="82">
        <v>0.04583333333333334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0.04940972222222222</v>
      </c>
      <c r="O13" s="84">
        <f t="shared" si="0"/>
        <v>0.003576388888888886</v>
      </c>
      <c r="P13" s="83">
        <v>0</v>
      </c>
      <c r="Q13" s="83">
        <f t="shared" si="1"/>
        <v>0</v>
      </c>
      <c r="R13" s="84">
        <f t="shared" si="2"/>
        <v>0.003576388888888886</v>
      </c>
      <c r="S13" s="85">
        <v>5</v>
      </c>
      <c r="T13" s="86">
        <f aca="true" t="shared" si="3" ref="T13:T49">R13/$R$9</f>
        <v>1.485576923076948</v>
      </c>
      <c r="U13" s="87"/>
    </row>
    <row r="14" spans="1:21" ht="12.75">
      <c r="A14" s="97" t="s">
        <v>268</v>
      </c>
      <c r="B14" s="99" t="s">
        <v>342</v>
      </c>
      <c r="C14" s="30" t="s">
        <v>437</v>
      </c>
      <c r="D14" s="30" t="s">
        <v>32</v>
      </c>
      <c r="E14" s="30" t="s">
        <v>18</v>
      </c>
      <c r="F14" s="30">
        <v>0</v>
      </c>
      <c r="G14" s="67">
        <v>0</v>
      </c>
      <c r="H14" s="82">
        <v>0.06597222222222222</v>
      </c>
      <c r="I14" s="83">
        <v>0</v>
      </c>
      <c r="J14" s="83">
        <v>0</v>
      </c>
      <c r="K14" s="83">
        <v>0</v>
      </c>
      <c r="L14" s="83">
        <v>0</v>
      </c>
      <c r="M14" s="83">
        <v>3</v>
      </c>
      <c r="N14" s="84">
        <v>0.06903935185185185</v>
      </c>
      <c r="O14" s="84">
        <f t="shared" si="0"/>
        <v>0.003067129629629628</v>
      </c>
      <c r="P14" s="83">
        <v>0</v>
      </c>
      <c r="Q14" s="83">
        <f t="shared" si="1"/>
        <v>3</v>
      </c>
      <c r="R14" s="84">
        <f t="shared" si="2"/>
        <v>0.003587962962962961</v>
      </c>
      <c r="S14" s="85">
        <v>6</v>
      </c>
      <c r="T14" s="86">
        <f t="shared" si="3"/>
        <v>1.490384615384641</v>
      </c>
      <c r="U14" s="87"/>
    </row>
    <row r="15" spans="1:21" ht="12.75">
      <c r="A15" s="97" t="s">
        <v>224</v>
      </c>
      <c r="B15" s="99" t="s">
        <v>331</v>
      </c>
      <c r="C15" s="30" t="s">
        <v>398</v>
      </c>
      <c r="D15" s="30" t="s">
        <v>32</v>
      </c>
      <c r="E15" s="30" t="s">
        <v>18</v>
      </c>
      <c r="F15" s="30">
        <v>0</v>
      </c>
      <c r="G15" s="67">
        <v>0</v>
      </c>
      <c r="H15" s="82">
        <v>0.0347222222222222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0.03833333333333334</v>
      </c>
      <c r="O15" s="84">
        <f t="shared" si="0"/>
        <v>0.0036111111111111344</v>
      </c>
      <c r="P15" s="83">
        <v>0</v>
      </c>
      <c r="Q15" s="83">
        <f t="shared" si="1"/>
        <v>0</v>
      </c>
      <c r="R15" s="84">
        <f t="shared" si="2"/>
        <v>0.0036111111111111344</v>
      </c>
      <c r="S15" s="85">
        <v>7</v>
      </c>
      <c r="T15" s="86">
        <f t="shared" si="3"/>
        <v>1.500000000000036</v>
      </c>
      <c r="U15" s="87"/>
    </row>
    <row r="16" spans="1:21" ht="12.75">
      <c r="A16" s="97" t="s">
        <v>256</v>
      </c>
      <c r="B16" s="99" t="s">
        <v>337</v>
      </c>
      <c r="C16" s="30" t="s">
        <v>427</v>
      </c>
      <c r="D16" s="30" t="s">
        <v>32</v>
      </c>
      <c r="E16" s="30" t="s">
        <v>18</v>
      </c>
      <c r="F16" s="30">
        <v>0</v>
      </c>
      <c r="G16" s="67">
        <v>0</v>
      </c>
      <c r="H16" s="82">
        <v>0.05625</v>
      </c>
      <c r="I16" s="83">
        <v>1</v>
      </c>
      <c r="J16" s="83">
        <v>0</v>
      </c>
      <c r="K16" s="83">
        <v>1</v>
      </c>
      <c r="L16" s="83">
        <v>0</v>
      </c>
      <c r="M16" s="83">
        <v>0</v>
      </c>
      <c r="N16" s="84">
        <v>0.05958333333333333</v>
      </c>
      <c r="O16" s="84">
        <f t="shared" si="0"/>
        <v>0.003333333333333327</v>
      </c>
      <c r="P16" s="83">
        <v>0</v>
      </c>
      <c r="Q16" s="83">
        <f t="shared" si="1"/>
        <v>2</v>
      </c>
      <c r="R16" s="84">
        <f t="shared" si="2"/>
        <v>0.0036805555555555493</v>
      </c>
      <c r="S16" s="85">
        <v>8</v>
      </c>
      <c r="T16" s="86">
        <f t="shared" si="3"/>
        <v>1.5288461538461782</v>
      </c>
      <c r="U16" s="87"/>
    </row>
    <row r="17" spans="1:21" ht="12.75">
      <c r="A17" s="98" t="s">
        <v>301</v>
      </c>
      <c r="B17" s="99" t="s">
        <v>467</v>
      </c>
      <c r="C17" s="30" t="s">
        <v>113</v>
      </c>
      <c r="D17" s="30" t="s">
        <v>32</v>
      </c>
      <c r="E17" s="30" t="s">
        <v>18</v>
      </c>
      <c r="F17" s="30">
        <v>0</v>
      </c>
      <c r="G17" s="67">
        <v>0</v>
      </c>
      <c r="H17" s="82">
        <v>0.0909722222222222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0.09484953703703704</v>
      </c>
      <c r="O17" s="84">
        <f t="shared" si="0"/>
        <v>0.0038773148148148334</v>
      </c>
      <c r="P17" s="83">
        <v>0</v>
      </c>
      <c r="Q17" s="83">
        <f t="shared" si="1"/>
        <v>0</v>
      </c>
      <c r="R17" s="84">
        <f t="shared" si="2"/>
        <v>0.0038773148148148334</v>
      </c>
      <c r="S17" s="85">
        <v>9</v>
      </c>
      <c r="T17" s="86">
        <f t="shared" si="3"/>
        <v>1.610576923076959</v>
      </c>
      <c r="U17" s="87"/>
    </row>
    <row r="18" spans="1:21" ht="12.75">
      <c r="A18" s="97" t="s">
        <v>187</v>
      </c>
      <c r="B18" s="99" t="s">
        <v>322</v>
      </c>
      <c r="C18" s="30" t="s">
        <v>364</v>
      </c>
      <c r="D18" s="30" t="s">
        <v>32</v>
      </c>
      <c r="E18" s="30" t="s">
        <v>18</v>
      </c>
      <c r="F18" s="30">
        <v>0</v>
      </c>
      <c r="G18" s="67">
        <v>0</v>
      </c>
      <c r="H18" s="82">
        <v>0.007638888888888889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0.012106481481481482</v>
      </c>
      <c r="O18" s="84">
        <f>N18-H18</f>
        <v>0.004467592592592593</v>
      </c>
      <c r="P18" s="83">
        <v>0</v>
      </c>
      <c r="Q18" s="83">
        <f>I18+J18+K18+M18+L18</f>
        <v>0</v>
      </c>
      <c r="R18" s="84">
        <f>O18+Q18*TIMEVALUE("0:00:15")</f>
        <v>0.004467592592592593</v>
      </c>
      <c r="S18" s="85">
        <v>10</v>
      </c>
      <c r="T18" s="86">
        <f>R18/$R$9</f>
        <v>1.8557692307692637</v>
      </c>
      <c r="U18" s="87"/>
    </row>
    <row r="19" spans="1:21" ht="12" customHeight="1">
      <c r="A19" s="97" t="s">
        <v>269</v>
      </c>
      <c r="B19" s="99" t="s">
        <v>337</v>
      </c>
      <c r="C19" s="30" t="s">
        <v>438</v>
      </c>
      <c r="D19" s="30" t="s">
        <v>32</v>
      </c>
      <c r="E19" s="30" t="s">
        <v>18</v>
      </c>
      <c r="F19" s="30">
        <v>0</v>
      </c>
      <c r="G19" s="67">
        <v>0</v>
      </c>
      <c r="H19" s="82">
        <v>0.06666666666666667</v>
      </c>
      <c r="I19" s="83">
        <v>0</v>
      </c>
      <c r="J19" s="83">
        <v>0</v>
      </c>
      <c r="K19" s="83">
        <v>0</v>
      </c>
      <c r="L19" s="83">
        <v>0</v>
      </c>
      <c r="M19" s="83">
        <v>3</v>
      </c>
      <c r="N19" s="84">
        <v>0.0707175925925926</v>
      </c>
      <c r="O19" s="84">
        <f t="shared" si="0"/>
        <v>0.00405092592592593</v>
      </c>
      <c r="P19" s="83">
        <v>0</v>
      </c>
      <c r="Q19" s="83">
        <f t="shared" si="1"/>
        <v>3</v>
      </c>
      <c r="R19" s="84">
        <f t="shared" si="2"/>
        <v>0.004571759259259263</v>
      </c>
      <c r="S19" s="85">
        <v>11</v>
      </c>
      <c r="T19" s="86">
        <f t="shared" si="3"/>
        <v>1.8990384615384965</v>
      </c>
      <c r="U19" s="87"/>
    </row>
    <row r="20" spans="1:21" ht="12" customHeight="1">
      <c r="A20" s="97" t="s">
        <v>191</v>
      </c>
      <c r="B20" s="99" t="s">
        <v>324</v>
      </c>
      <c r="C20" s="30" t="s">
        <v>368</v>
      </c>
      <c r="D20" s="30" t="s">
        <v>32</v>
      </c>
      <c r="E20" s="30" t="s">
        <v>18</v>
      </c>
      <c r="F20" s="30">
        <v>0</v>
      </c>
      <c r="G20" s="67">
        <v>0</v>
      </c>
      <c r="H20" s="82">
        <v>0.0104166666666667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0.015000000000000001</v>
      </c>
      <c r="O20" s="84">
        <f>N20-H20</f>
        <v>0.0045833333333333</v>
      </c>
      <c r="P20" s="83">
        <v>0</v>
      </c>
      <c r="Q20" s="83">
        <f>I20+J20+K20+M20+L20</f>
        <v>0</v>
      </c>
      <c r="R20" s="84">
        <f>O20+Q20*TIMEVALUE("0:00:15")</f>
        <v>0.0045833333333333</v>
      </c>
      <c r="S20" s="85">
        <v>12</v>
      </c>
      <c r="T20" s="86">
        <f>R20/$R$9</f>
        <v>1.9038461538461737</v>
      </c>
      <c r="U20" s="87"/>
    </row>
    <row r="21" spans="1:21" ht="13.5" customHeight="1">
      <c r="A21" s="97" t="s">
        <v>218</v>
      </c>
      <c r="B21" s="99" t="s">
        <v>334</v>
      </c>
      <c r="C21" s="30" t="s">
        <v>393</v>
      </c>
      <c r="D21" s="30" t="s">
        <v>32</v>
      </c>
      <c r="E21" s="30" t="s">
        <v>18</v>
      </c>
      <c r="F21" s="30">
        <v>0</v>
      </c>
      <c r="G21" s="67">
        <v>0</v>
      </c>
      <c r="H21" s="82">
        <v>0.027777777777777776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0.032407407407407406</v>
      </c>
      <c r="O21" s="84">
        <f t="shared" si="0"/>
        <v>0.004629629629629629</v>
      </c>
      <c r="P21" s="83">
        <v>0</v>
      </c>
      <c r="Q21" s="83">
        <f t="shared" si="1"/>
        <v>0</v>
      </c>
      <c r="R21" s="84">
        <f t="shared" si="2"/>
        <v>0.004629629629629629</v>
      </c>
      <c r="S21" s="85">
        <v>13</v>
      </c>
      <c r="T21" s="86">
        <f t="shared" si="3"/>
        <v>1.9230769230769569</v>
      </c>
      <c r="U21" s="87"/>
    </row>
    <row r="22" spans="1:21" ht="12.75">
      <c r="A22" s="97" t="s">
        <v>264</v>
      </c>
      <c r="B22" s="99" t="s">
        <v>338</v>
      </c>
      <c r="C22" s="30" t="s">
        <v>434</v>
      </c>
      <c r="D22" s="30" t="s">
        <v>32</v>
      </c>
      <c r="E22" s="30" t="s">
        <v>18</v>
      </c>
      <c r="F22" s="30">
        <v>0</v>
      </c>
      <c r="G22" s="67">
        <v>0</v>
      </c>
      <c r="H22" s="82">
        <v>0.0618055555555556</v>
      </c>
      <c r="I22" s="83">
        <v>0</v>
      </c>
      <c r="J22" s="83">
        <v>0</v>
      </c>
      <c r="K22" s="83">
        <v>0</v>
      </c>
      <c r="L22" s="83">
        <v>3</v>
      </c>
      <c r="M22" s="83">
        <v>0</v>
      </c>
      <c r="N22" s="84">
        <v>0.06597222222222222</v>
      </c>
      <c r="O22" s="84">
        <f>N22-H22</f>
        <v>0.004166666666666624</v>
      </c>
      <c r="P22" s="83">
        <v>0</v>
      </c>
      <c r="Q22" s="83">
        <f>I22+J22+K22+M22+L22</f>
        <v>3</v>
      </c>
      <c r="R22" s="84">
        <f>O22+Q22*TIMEVALUE("0:00:15")</f>
        <v>0.004687499999999957</v>
      </c>
      <c r="S22" s="85">
        <v>14</v>
      </c>
      <c r="T22" s="86">
        <f>R22/$R$9</f>
        <v>1.947115384615401</v>
      </c>
      <c r="U22" s="87"/>
    </row>
    <row r="23" spans="1:21" ht="12.75">
      <c r="A23" s="97" t="s">
        <v>234</v>
      </c>
      <c r="B23" s="99" t="s">
        <v>332</v>
      </c>
      <c r="C23" s="30" t="s">
        <v>175</v>
      </c>
      <c r="D23" s="30" t="s">
        <v>32</v>
      </c>
      <c r="E23" s="30" t="s">
        <v>18</v>
      </c>
      <c r="F23" s="30">
        <v>0</v>
      </c>
      <c r="G23" s="67">
        <v>0</v>
      </c>
      <c r="H23" s="82">
        <v>0.0409722222222222</v>
      </c>
      <c r="I23" s="83">
        <v>0</v>
      </c>
      <c r="J23" s="83">
        <v>0</v>
      </c>
      <c r="K23" s="83">
        <v>1</v>
      </c>
      <c r="L23" s="83">
        <v>0</v>
      </c>
      <c r="M23" s="83">
        <v>1</v>
      </c>
      <c r="N23" s="84">
        <v>0.045370370370370366</v>
      </c>
      <c r="O23" s="84">
        <f>N23-H23</f>
        <v>0.004398148148148165</v>
      </c>
      <c r="P23" s="83">
        <v>0</v>
      </c>
      <c r="Q23" s="83">
        <f>I23+J23+K23+M23+L23</f>
        <v>2</v>
      </c>
      <c r="R23" s="84">
        <f>O23+Q23*TIMEVALUE("0:00:15")</f>
        <v>0.004745370370370387</v>
      </c>
      <c r="S23" s="85">
        <v>15</v>
      </c>
      <c r="T23" s="86">
        <f>R23/$R$9</f>
        <v>1.9711538461538876</v>
      </c>
      <c r="U23" s="87"/>
    </row>
    <row r="24" spans="1:21" ht="12.75">
      <c r="A24" s="97" t="s">
        <v>270</v>
      </c>
      <c r="B24" s="99" t="s">
        <v>338</v>
      </c>
      <c r="C24" s="30" t="s">
        <v>439</v>
      </c>
      <c r="D24" s="30" t="s">
        <v>32</v>
      </c>
      <c r="E24" s="30" t="s">
        <v>18</v>
      </c>
      <c r="F24" s="30">
        <v>0</v>
      </c>
      <c r="G24" s="67">
        <v>0</v>
      </c>
      <c r="H24" s="82">
        <v>0.06736111111111111</v>
      </c>
      <c r="I24" s="83">
        <v>0</v>
      </c>
      <c r="J24" s="83">
        <v>0</v>
      </c>
      <c r="K24" s="83">
        <v>1</v>
      </c>
      <c r="L24" s="83">
        <v>0</v>
      </c>
      <c r="M24" s="83">
        <v>3</v>
      </c>
      <c r="N24" s="84">
        <v>0.07141203703703704</v>
      </c>
      <c r="O24" s="84">
        <f>N24-H24</f>
        <v>0.00405092592592593</v>
      </c>
      <c r="P24" s="83">
        <v>0</v>
      </c>
      <c r="Q24" s="83">
        <f>I24+J24+K24+M24+L24</f>
        <v>4</v>
      </c>
      <c r="R24" s="84">
        <f>O24+Q24*TIMEVALUE("0:00:15")</f>
        <v>0.004745370370370375</v>
      </c>
      <c r="S24" s="85">
        <v>16</v>
      </c>
      <c r="T24" s="86">
        <f>R24/$R$9</f>
        <v>1.9711538461538827</v>
      </c>
      <c r="U24" s="87"/>
    </row>
    <row r="25" spans="1:21" ht="12.75">
      <c r="A25" s="97" t="s">
        <v>241</v>
      </c>
      <c r="B25" s="99" t="s">
        <v>330</v>
      </c>
      <c r="C25" s="30" t="s">
        <v>412</v>
      </c>
      <c r="D25" s="30" t="s">
        <v>32</v>
      </c>
      <c r="E25" s="30" t="s">
        <v>18</v>
      </c>
      <c r="F25" s="30">
        <v>0</v>
      </c>
      <c r="G25" s="67">
        <v>0</v>
      </c>
      <c r="H25" s="82">
        <v>0.04652777777777778</v>
      </c>
      <c r="I25" s="83">
        <v>0</v>
      </c>
      <c r="J25" s="83">
        <v>0</v>
      </c>
      <c r="K25" s="83">
        <v>3</v>
      </c>
      <c r="L25" s="83">
        <v>3</v>
      </c>
      <c r="M25" s="83">
        <v>0</v>
      </c>
      <c r="N25" s="84">
        <v>0.05034722222222222</v>
      </c>
      <c r="O25" s="84">
        <f>N25-H25</f>
        <v>0.003819444444444438</v>
      </c>
      <c r="P25" s="83">
        <v>0</v>
      </c>
      <c r="Q25" s="83">
        <f>I25+J25+K25+M25+L25</f>
        <v>6</v>
      </c>
      <c r="R25" s="84">
        <f>O25+Q25*TIMEVALUE("0:00:15")</f>
        <v>0.004861111111111104</v>
      </c>
      <c r="S25" s="85">
        <v>17</v>
      </c>
      <c r="T25" s="86">
        <f>R25/$R$9</f>
        <v>2.019230769230802</v>
      </c>
      <c r="U25" s="87"/>
    </row>
    <row r="26" spans="1:21" ht="12.75">
      <c r="A26" s="97" t="s">
        <v>223</v>
      </c>
      <c r="B26" s="99" t="s">
        <v>330</v>
      </c>
      <c r="C26" s="30" t="s">
        <v>514</v>
      </c>
      <c r="D26" s="30" t="s">
        <v>32</v>
      </c>
      <c r="E26" s="30" t="s">
        <v>18</v>
      </c>
      <c r="F26" s="30">
        <v>0</v>
      </c>
      <c r="G26" s="67">
        <v>0</v>
      </c>
      <c r="H26" s="82">
        <v>0.0340277777777778</v>
      </c>
      <c r="I26" s="83">
        <v>0</v>
      </c>
      <c r="J26" s="83">
        <v>0</v>
      </c>
      <c r="K26" s="83">
        <v>0</v>
      </c>
      <c r="L26" s="83">
        <v>4</v>
      </c>
      <c r="M26" s="83">
        <v>0</v>
      </c>
      <c r="N26" s="84">
        <v>0.03832175925925926</v>
      </c>
      <c r="O26" s="84">
        <f>N26-H26</f>
        <v>0.004293981481481454</v>
      </c>
      <c r="P26" s="83">
        <v>0</v>
      </c>
      <c r="Q26" s="83">
        <f>I26+J26+K26+M26+L26</f>
        <v>4</v>
      </c>
      <c r="R26" s="84">
        <f>O26+Q26*TIMEVALUE("0:00:15")</f>
        <v>0.004988425925925899</v>
      </c>
      <c r="S26" s="85">
        <v>18</v>
      </c>
      <c r="T26" s="86">
        <f>R26/$R$9</f>
        <v>2.07211538461541</v>
      </c>
      <c r="U26" s="87"/>
    </row>
    <row r="27" spans="1:21" ht="13.5" customHeight="1">
      <c r="A27" s="97" t="s">
        <v>249</v>
      </c>
      <c r="B27" s="99" t="s">
        <v>337</v>
      </c>
      <c r="C27" s="30" t="s">
        <v>515</v>
      </c>
      <c r="D27" s="30" t="s">
        <v>32</v>
      </c>
      <c r="E27" s="30" t="s">
        <v>18</v>
      </c>
      <c r="F27" s="30">
        <v>0</v>
      </c>
      <c r="G27" s="67">
        <v>0</v>
      </c>
      <c r="H27" s="82">
        <v>0.051388888888888894</v>
      </c>
      <c r="I27" s="83">
        <v>0</v>
      </c>
      <c r="J27" s="83">
        <v>0</v>
      </c>
      <c r="K27" s="83">
        <v>1</v>
      </c>
      <c r="L27" s="83">
        <v>3</v>
      </c>
      <c r="M27" s="83">
        <v>1</v>
      </c>
      <c r="N27" s="84">
        <v>0.0556712962962963</v>
      </c>
      <c r="O27" s="84">
        <f t="shared" si="0"/>
        <v>0.004282407407407408</v>
      </c>
      <c r="P27" s="83">
        <v>0</v>
      </c>
      <c r="Q27" s="83">
        <f t="shared" si="1"/>
        <v>5</v>
      </c>
      <c r="R27" s="84">
        <f t="shared" si="2"/>
        <v>0.005150462962962964</v>
      </c>
      <c r="S27" s="85">
        <v>19</v>
      </c>
      <c r="T27" s="86">
        <f t="shared" si="3"/>
        <v>2.1394230769231153</v>
      </c>
      <c r="U27" s="87"/>
    </row>
    <row r="28" spans="1:21" ht="12.75">
      <c r="A28" s="97" t="s">
        <v>266</v>
      </c>
      <c r="B28" s="99" t="s">
        <v>418</v>
      </c>
      <c r="C28" s="30" t="s">
        <v>436</v>
      </c>
      <c r="D28" s="30" t="s">
        <v>32</v>
      </c>
      <c r="E28" s="30" t="s">
        <v>18</v>
      </c>
      <c r="F28" s="30">
        <v>0</v>
      </c>
      <c r="G28" s="67">
        <v>0</v>
      </c>
      <c r="H28" s="82">
        <v>0.06388888888888888</v>
      </c>
      <c r="I28" s="83">
        <v>0</v>
      </c>
      <c r="J28" s="83">
        <v>0</v>
      </c>
      <c r="K28" s="83">
        <v>1</v>
      </c>
      <c r="L28" s="83">
        <v>0</v>
      </c>
      <c r="M28" s="83">
        <v>0</v>
      </c>
      <c r="N28" s="84">
        <v>0.06896990740740741</v>
      </c>
      <c r="O28" s="84">
        <f t="shared" si="0"/>
        <v>0.005081018518518526</v>
      </c>
      <c r="P28" s="83">
        <v>0</v>
      </c>
      <c r="Q28" s="83">
        <f t="shared" si="1"/>
        <v>1</v>
      </c>
      <c r="R28" s="84">
        <f t="shared" si="2"/>
        <v>0.005254629629629638</v>
      </c>
      <c r="S28" s="85">
        <v>20</v>
      </c>
      <c r="T28" s="86">
        <f t="shared" si="3"/>
        <v>2.1826923076923492</v>
      </c>
      <c r="U28" s="87"/>
    </row>
    <row r="29" spans="1:21" ht="12.75">
      <c r="A29" s="97" t="s">
        <v>198</v>
      </c>
      <c r="B29" s="99" t="s">
        <v>498</v>
      </c>
      <c r="C29" s="30" t="s">
        <v>374</v>
      </c>
      <c r="D29" s="30" t="s">
        <v>32</v>
      </c>
      <c r="E29" s="30" t="s">
        <v>18</v>
      </c>
      <c r="F29" s="30">
        <v>0</v>
      </c>
      <c r="G29" s="67">
        <v>0</v>
      </c>
      <c r="H29" s="82">
        <v>0.0152777777777778</v>
      </c>
      <c r="I29" s="83">
        <v>1</v>
      </c>
      <c r="J29" s="83">
        <v>0</v>
      </c>
      <c r="K29" s="83">
        <v>0</v>
      </c>
      <c r="L29" s="83">
        <v>1</v>
      </c>
      <c r="M29" s="83">
        <v>3</v>
      </c>
      <c r="N29" s="84">
        <v>0.019780092592592592</v>
      </c>
      <c r="O29" s="84">
        <f>N29-H29</f>
        <v>0.004502314814814792</v>
      </c>
      <c r="P29" s="83">
        <v>0</v>
      </c>
      <c r="Q29" s="83">
        <f>I29+J29+K29+M29+L29</f>
        <v>5</v>
      </c>
      <c r="R29" s="84">
        <f>O29+Q29*TIMEVALUE("0:00:15")</f>
        <v>0.005370370370370348</v>
      </c>
      <c r="S29" s="85">
        <v>21</v>
      </c>
      <c r="T29" s="86">
        <f>R29/$R$9</f>
        <v>2.2307692307692606</v>
      </c>
      <c r="U29" s="87"/>
    </row>
    <row r="30" spans="1:21" ht="12" customHeight="1">
      <c r="A30" s="97" t="s">
        <v>178</v>
      </c>
      <c r="B30" s="99" t="s">
        <v>322</v>
      </c>
      <c r="C30" s="30" t="s">
        <v>356</v>
      </c>
      <c r="D30" s="30" t="s">
        <v>32</v>
      </c>
      <c r="E30" s="30" t="s">
        <v>18</v>
      </c>
      <c r="F30" s="30">
        <v>0</v>
      </c>
      <c r="G30" s="67">
        <v>0</v>
      </c>
      <c r="H30" s="82">
        <v>0.0006944444444444445</v>
      </c>
      <c r="I30" s="83">
        <v>0</v>
      </c>
      <c r="J30" s="83">
        <v>0</v>
      </c>
      <c r="K30" s="83">
        <v>3</v>
      </c>
      <c r="L30" s="83">
        <v>4</v>
      </c>
      <c r="M30" s="83">
        <v>0</v>
      </c>
      <c r="N30" s="84">
        <v>0.004895833333333333</v>
      </c>
      <c r="O30" s="84">
        <f t="shared" si="0"/>
        <v>0.004201388888888888</v>
      </c>
      <c r="P30" s="83">
        <v>0</v>
      </c>
      <c r="Q30" s="83">
        <f t="shared" si="1"/>
        <v>7</v>
      </c>
      <c r="R30" s="84">
        <f t="shared" si="2"/>
        <v>0.005416666666666666</v>
      </c>
      <c r="S30" s="85">
        <v>22</v>
      </c>
      <c r="T30" s="86">
        <f t="shared" si="3"/>
        <v>2.250000000000039</v>
      </c>
      <c r="U30" s="87"/>
    </row>
    <row r="31" spans="1:21" ht="12.75">
      <c r="A31" s="98" t="s">
        <v>300</v>
      </c>
      <c r="B31" s="99" t="s">
        <v>347</v>
      </c>
      <c r="C31" s="30" t="s">
        <v>466</v>
      </c>
      <c r="D31" s="30" t="s">
        <v>32</v>
      </c>
      <c r="E31" s="30" t="s">
        <v>18</v>
      </c>
      <c r="F31" s="30">
        <v>0</v>
      </c>
      <c r="G31" s="67">
        <v>0</v>
      </c>
      <c r="H31" s="82">
        <v>0.09027777777777778</v>
      </c>
      <c r="I31" s="83">
        <v>0</v>
      </c>
      <c r="J31" s="83">
        <v>0</v>
      </c>
      <c r="K31" s="83">
        <v>1</v>
      </c>
      <c r="L31" s="83">
        <v>0</v>
      </c>
      <c r="M31" s="83">
        <v>0</v>
      </c>
      <c r="N31" s="84">
        <v>0.09554398148148148</v>
      </c>
      <c r="O31" s="84">
        <f t="shared" si="0"/>
        <v>0.0052662037037037035</v>
      </c>
      <c r="P31" s="83">
        <v>0</v>
      </c>
      <c r="Q31" s="83">
        <f t="shared" si="1"/>
        <v>1</v>
      </c>
      <c r="R31" s="84">
        <f t="shared" si="2"/>
        <v>0.005439814814814815</v>
      </c>
      <c r="S31" s="85">
        <v>23</v>
      </c>
      <c r="T31" s="86">
        <f t="shared" si="3"/>
        <v>2.2596153846154245</v>
      </c>
      <c r="U31" s="87"/>
    </row>
    <row r="32" spans="1:21" ht="12.75">
      <c r="A32" s="97" t="s">
        <v>201</v>
      </c>
      <c r="B32" s="99" t="s">
        <v>324</v>
      </c>
      <c r="C32" s="30" t="s">
        <v>378</v>
      </c>
      <c r="D32" s="30" t="s">
        <v>32</v>
      </c>
      <c r="E32" s="30" t="s">
        <v>18</v>
      </c>
      <c r="F32" s="30">
        <v>0</v>
      </c>
      <c r="G32" s="67">
        <v>0</v>
      </c>
      <c r="H32" s="82">
        <v>0.0173611111111111</v>
      </c>
      <c r="I32" s="83">
        <v>0</v>
      </c>
      <c r="J32" s="83">
        <v>0</v>
      </c>
      <c r="K32" s="83">
        <v>0</v>
      </c>
      <c r="L32" s="83">
        <v>10</v>
      </c>
      <c r="M32" s="83">
        <v>1</v>
      </c>
      <c r="N32" s="84">
        <v>0.020937499999999998</v>
      </c>
      <c r="O32" s="84">
        <f t="shared" si="0"/>
        <v>0.0035763888888888963</v>
      </c>
      <c r="P32" s="83">
        <v>0</v>
      </c>
      <c r="Q32" s="83">
        <f t="shared" si="1"/>
        <v>11</v>
      </c>
      <c r="R32" s="84">
        <f t="shared" si="2"/>
        <v>0.005486111111111119</v>
      </c>
      <c r="S32" s="85">
        <v>24</v>
      </c>
      <c r="T32" s="86">
        <f t="shared" si="3"/>
        <v>2.2788461538461973</v>
      </c>
      <c r="U32" s="87"/>
    </row>
    <row r="33" spans="1:21" ht="12.75">
      <c r="A33" s="98" t="s">
        <v>279</v>
      </c>
      <c r="B33" s="99" t="s">
        <v>347</v>
      </c>
      <c r="C33" s="30" t="s">
        <v>447</v>
      </c>
      <c r="D33" s="30" t="s">
        <v>32</v>
      </c>
      <c r="E33" s="30" t="s">
        <v>18</v>
      </c>
      <c r="F33" s="30">
        <v>0</v>
      </c>
      <c r="G33" s="67">
        <v>0</v>
      </c>
      <c r="H33" s="82">
        <v>0.07361111111111111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0.07916666666666666</v>
      </c>
      <c r="O33" s="84">
        <f t="shared" si="0"/>
        <v>0.00555555555555555</v>
      </c>
      <c r="P33" s="83">
        <v>0</v>
      </c>
      <c r="Q33" s="83">
        <f t="shared" si="1"/>
        <v>0</v>
      </c>
      <c r="R33" s="84">
        <f t="shared" si="2"/>
        <v>0.00555555555555555</v>
      </c>
      <c r="S33" s="85">
        <v>25</v>
      </c>
      <c r="T33" s="86">
        <f t="shared" si="3"/>
        <v>2.3076923076923457</v>
      </c>
      <c r="U33" s="87"/>
    </row>
    <row r="34" spans="1:21" ht="12.75">
      <c r="A34" s="97" t="s">
        <v>239</v>
      </c>
      <c r="B34" s="99" t="s">
        <v>328</v>
      </c>
      <c r="C34" s="30" t="s">
        <v>411</v>
      </c>
      <c r="D34" s="30" t="s">
        <v>32</v>
      </c>
      <c r="E34" s="30" t="s">
        <v>18</v>
      </c>
      <c r="F34" s="30">
        <v>0</v>
      </c>
      <c r="G34" s="67">
        <v>0</v>
      </c>
      <c r="H34" s="82">
        <v>0.044444444444444446</v>
      </c>
      <c r="I34" s="83">
        <v>0</v>
      </c>
      <c r="J34" s="83">
        <v>0</v>
      </c>
      <c r="K34" s="83">
        <v>1</v>
      </c>
      <c r="L34" s="83">
        <v>10</v>
      </c>
      <c r="M34" s="83">
        <v>1</v>
      </c>
      <c r="N34" s="84">
        <v>0.04800925925925926</v>
      </c>
      <c r="O34" s="84">
        <f>N34-H34</f>
        <v>0.0035648148148148123</v>
      </c>
      <c r="P34" s="83">
        <v>0</v>
      </c>
      <c r="Q34" s="83">
        <f>I34+J34+K34+M34+L34</f>
        <v>12</v>
      </c>
      <c r="R34" s="84">
        <f>O34+Q34*TIMEVALUE("0:00:15")</f>
        <v>0.005648148148148145</v>
      </c>
      <c r="S34" s="85">
        <v>26</v>
      </c>
      <c r="T34" s="86">
        <f>R34/$R$9</f>
        <v>2.3461538461538862</v>
      </c>
      <c r="U34" s="87"/>
    </row>
    <row r="35" spans="1:21" ht="12.75">
      <c r="A35" s="97" t="s">
        <v>238</v>
      </c>
      <c r="B35" s="99" t="s">
        <v>336</v>
      </c>
      <c r="C35" s="30" t="s">
        <v>410</v>
      </c>
      <c r="D35" s="30" t="s">
        <v>32</v>
      </c>
      <c r="E35" s="30" t="s">
        <v>18</v>
      </c>
      <c r="F35" s="30">
        <v>0</v>
      </c>
      <c r="G35" s="67">
        <v>0</v>
      </c>
      <c r="H35" s="82">
        <v>0.04305555555555556</v>
      </c>
      <c r="I35" s="83">
        <v>0</v>
      </c>
      <c r="J35" s="83">
        <v>0</v>
      </c>
      <c r="K35" s="83">
        <v>0</v>
      </c>
      <c r="L35" s="83">
        <v>10</v>
      </c>
      <c r="M35" s="83">
        <v>3</v>
      </c>
      <c r="N35" s="84">
        <v>0.04662037037037037</v>
      </c>
      <c r="O35" s="84">
        <f t="shared" si="0"/>
        <v>0.0035648148148148054</v>
      </c>
      <c r="P35" s="83">
        <v>0</v>
      </c>
      <c r="Q35" s="83">
        <f t="shared" si="1"/>
        <v>13</v>
      </c>
      <c r="R35" s="84">
        <f t="shared" si="2"/>
        <v>0.0058217592592592505</v>
      </c>
      <c r="S35" s="85">
        <v>27</v>
      </c>
      <c r="T35" s="86">
        <f t="shared" si="3"/>
        <v>2.4182692307692695</v>
      </c>
      <c r="U35" s="87"/>
    </row>
    <row r="36" spans="1:21" ht="12.75">
      <c r="A36" s="97" t="s">
        <v>273</v>
      </c>
      <c r="B36" s="99" t="s">
        <v>342</v>
      </c>
      <c r="C36" s="30" t="s">
        <v>441</v>
      </c>
      <c r="D36" s="30" t="s">
        <v>32</v>
      </c>
      <c r="E36" s="30" t="s">
        <v>18</v>
      </c>
      <c r="F36" s="30">
        <v>0</v>
      </c>
      <c r="G36" s="67">
        <v>0</v>
      </c>
      <c r="H36" s="82">
        <v>0.0701388888888889</v>
      </c>
      <c r="I36" s="83">
        <v>1</v>
      </c>
      <c r="J36" s="83">
        <v>0</v>
      </c>
      <c r="K36" s="83">
        <v>0</v>
      </c>
      <c r="L36" s="83">
        <v>0</v>
      </c>
      <c r="M36" s="83">
        <v>0</v>
      </c>
      <c r="N36" s="84">
        <v>0.07581018518518519</v>
      </c>
      <c r="O36" s="84">
        <f t="shared" si="0"/>
        <v>0.005671296296296285</v>
      </c>
      <c r="P36" s="83">
        <v>0</v>
      </c>
      <c r="Q36" s="83">
        <f t="shared" si="1"/>
        <v>1</v>
      </c>
      <c r="R36" s="84">
        <f t="shared" si="2"/>
        <v>0.005844907407407397</v>
      </c>
      <c r="S36" s="85">
        <v>28</v>
      </c>
      <c r="T36" s="86">
        <f t="shared" si="3"/>
        <v>2.4278846153846536</v>
      </c>
      <c r="U36" s="87"/>
    </row>
    <row r="37" spans="1:21" ht="12.75">
      <c r="A37" s="97" t="s">
        <v>236</v>
      </c>
      <c r="B37" s="99" t="s">
        <v>334</v>
      </c>
      <c r="C37" s="30" t="s">
        <v>408</v>
      </c>
      <c r="D37" s="30" t="s">
        <v>32</v>
      </c>
      <c r="E37" s="30" t="s">
        <v>18</v>
      </c>
      <c r="F37" s="30">
        <v>0</v>
      </c>
      <c r="G37" s="67">
        <v>0</v>
      </c>
      <c r="H37" s="82">
        <v>0.0423611111111111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0.04825231481481482</v>
      </c>
      <c r="O37" s="84">
        <f t="shared" si="0"/>
        <v>0.005891203703703718</v>
      </c>
      <c r="P37" s="83">
        <v>0</v>
      </c>
      <c r="Q37" s="83">
        <f t="shared" si="1"/>
        <v>0</v>
      </c>
      <c r="R37" s="84">
        <f t="shared" si="2"/>
        <v>0.005891203703703718</v>
      </c>
      <c r="S37" s="85">
        <v>29</v>
      </c>
      <c r="T37" s="86">
        <f t="shared" si="3"/>
        <v>2.4471153846154334</v>
      </c>
      <c r="U37" s="87"/>
    </row>
    <row r="38" spans="1:21" ht="12.75">
      <c r="A38" s="97" t="s">
        <v>227</v>
      </c>
      <c r="B38" s="99" t="s">
        <v>334</v>
      </c>
      <c r="C38" s="30" t="s">
        <v>401</v>
      </c>
      <c r="D38" s="30" t="s">
        <v>32</v>
      </c>
      <c r="E38" s="30" t="s">
        <v>18</v>
      </c>
      <c r="F38" s="30">
        <v>0</v>
      </c>
      <c r="G38" s="67">
        <v>0</v>
      </c>
      <c r="H38" s="82">
        <v>0.0368055555555555</v>
      </c>
      <c r="I38" s="83">
        <v>0</v>
      </c>
      <c r="J38" s="83">
        <v>0</v>
      </c>
      <c r="K38" s="83">
        <v>1</v>
      </c>
      <c r="L38" s="83">
        <v>0</v>
      </c>
      <c r="M38" s="83">
        <v>0</v>
      </c>
      <c r="N38" s="84">
        <v>0.04270833333333333</v>
      </c>
      <c r="O38" s="84">
        <f t="shared" si="0"/>
        <v>0.005902777777777826</v>
      </c>
      <c r="P38" s="83">
        <v>0</v>
      </c>
      <c r="Q38" s="83">
        <f t="shared" si="1"/>
        <v>1</v>
      </c>
      <c r="R38" s="84">
        <f t="shared" si="2"/>
        <v>0.0060763888888889376</v>
      </c>
      <c r="S38" s="85">
        <v>30</v>
      </c>
      <c r="T38" s="86">
        <f t="shared" si="3"/>
        <v>2.524038461538526</v>
      </c>
      <c r="U38" s="87"/>
    </row>
    <row r="39" spans="1:21" ht="12.75">
      <c r="A39" s="97" t="s">
        <v>232</v>
      </c>
      <c r="B39" s="99" t="s">
        <v>330</v>
      </c>
      <c r="C39" s="30" t="s">
        <v>405</v>
      </c>
      <c r="D39" s="30" t="s">
        <v>32</v>
      </c>
      <c r="E39" s="30" t="s">
        <v>18</v>
      </c>
      <c r="F39" s="30">
        <v>0</v>
      </c>
      <c r="G39" s="67">
        <v>0</v>
      </c>
      <c r="H39" s="82">
        <v>0.0395833333333333</v>
      </c>
      <c r="I39" s="83">
        <v>1</v>
      </c>
      <c r="J39" s="83">
        <v>0</v>
      </c>
      <c r="K39" s="83">
        <v>1</v>
      </c>
      <c r="L39" s="83">
        <v>0</v>
      </c>
      <c r="M39" s="83">
        <v>4</v>
      </c>
      <c r="N39" s="84">
        <v>0.04505787037037037</v>
      </c>
      <c r="O39" s="84">
        <f t="shared" si="0"/>
        <v>0.005474537037037076</v>
      </c>
      <c r="P39" s="83">
        <v>0</v>
      </c>
      <c r="Q39" s="83">
        <f t="shared" si="1"/>
        <v>6</v>
      </c>
      <c r="R39" s="84">
        <f t="shared" si="2"/>
        <v>0.006516203703703743</v>
      </c>
      <c r="S39" s="85">
        <v>31</v>
      </c>
      <c r="T39" s="86">
        <f t="shared" si="3"/>
        <v>2.706730769230833</v>
      </c>
      <c r="U39" s="87"/>
    </row>
    <row r="40" spans="1:21" ht="12.75">
      <c r="A40" s="97" t="s">
        <v>185</v>
      </c>
      <c r="B40" s="99" t="s">
        <v>327</v>
      </c>
      <c r="C40" s="30" t="s">
        <v>362</v>
      </c>
      <c r="D40" s="30" t="s">
        <v>32</v>
      </c>
      <c r="E40" s="30" t="s">
        <v>18</v>
      </c>
      <c r="F40" s="30">
        <v>0</v>
      </c>
      <c r="G40" s="67">
        <v>0</v>
      </c>
      <c r="H40" s="82">
        <v>0.00555555555555556</v>
      </c>
      <c r="I40" s="83">
        <v>0</v>
      </c>
      <c r="J40" s="83">
        <v>0</v>
      </c>
      <c r="K40" s="83">
        <v>1</v>
      </c>
      <c r="L40" s="83">
        <v>1</v>
      </c>
      <c r="M40" s="83">
        <v>3</v>
      </c>
      <c r="N40" s="84">
        <v>0.012094907407407408</v>
      </c>
      <c r="O40" s="84">
        <f t="shared" si="0"/>
        <v>0.006539351851851848</v>
      </c>
      <c r="P40" s="83">
        <v>0</v>
      </c>
      <c r="Q40" s="83">
        <f t="shared" si="1"/>
        <v>5</v>
      </c>
      <c r="R40" s="84">
        <f t="shared" si="2"/>
        <v>0.007407407407407404</v>
      </c>
      <c r="S40" s="85">
        <v>32</v>
      </c>
      <c r="T40" s="86">
        <f t="shared" si="3"/>
        <v>3.0769230769231295</v>
      </c>
      <c r="U40" s="87"/>
    </row>
    <row r="41" spans="1:21" ht="12.75">
      <c r="A41" s="97" t="s">
        <v>250</v>
      </c>
      <c r="B41" s="99" t="s">
        <v>338</v>
      </c>
      <c r="C41" s="30" t="s">
        <v>516</v>
      </c>
      <c r="D41" s="30" t="s">
        <v>32</v>
      </c>
      <c r="E41" s="30" t="s">
        <v>18</v>
      </c>
      <c r="F41" s="30">
        <v>0</v>
      </c>
      <c r="G41" s="67">
        <v>0</v>
      </c>
      <c r="H41" s="82">
        <v>0.0520833333333333</v>
      </c>
      <c r="I41" s="83">
        <v>0</v>
      </c>
      <c r="J41" s="83">
        <v>0</v>
      </c>
      <c r="K41" s="83">
        <v>0</v>
      </c>
      <c r="L41" s="83">
        <v>13</v>
      </c>
      <c r="M41" s="83">
        <v>3</v>
      </c>
      <c r="N41" s="84">
        <v>0.05682870370370371</v>
      </c>
      <c r="O41" s="84">
        <f t="shared" si="0"/>
        <v>0.004745370370370407</v>
      </c>
      <c r="P41" s="83">
        <v>0</v>
      </c>
      <c r="Q41" s="83">
        <f t="shared" si="1"/>
        <v>16</v>
      </c>
      <c r="R41" s="84">
        <f t="shared" si="2"/>
        <v>0.007523148148148185</v>
      </c>
      <c r="S41" s="85">
        <v>33</v>
      </c>
      <c r="T41" s="86">
        <f t="shared" si="3"/>
        <v>3.12500000000007</v>
      </c>
      <c r="U41" s="87"/>
    </row>
    <row r="42" spans="1:21" ht="12.75">
      <c r="A42" s="97" t="s">
        <v>180</v>
      </c>
      <c r="B42" s="99" t="s">
        <v>498</v>
      </c>
      <c r="C42" s="30" t="s">
        <v>357</v>
      </c>
      <c r="D42" s="30" t="s">
        <v>32</v>
      </c>
      <c r="E42" s="30" t="s">
        <v>18</v>
      </c>
      <c r="F42" s="30">
        <v>0</v>
      </c>
      <c r="G42" s="67">
        <v>0</v>
      </c>
      <c r="H42" s="82">
        <v>0.00208333333333333</v>
      </c>
      <c r="I42" s="83">
        <v>3</v>
      </c>
      <c r="J42" s="83">
        <v>0</v>
      </c>
      <c r="K42" s="83">
        <v>0</v>
      </c>
      <c r="L42" s="83">
        <v>0</v>
      </c>
      <c r="M42" s="83">
        <v>6</v>
      </c>
      <c r="N42" s="84">
        <v>0.008310185185185186</v>
      </c>
      <c r="O42" s="84">
        <f t="shared" si="0"/>
        <v>0.006226851851851857</v>
      </c>
      <c r="P42" s="83">
        <v>0</v>
      </c>
      <c r="Q42" s="83">
        <f t="shared" si="1"/>
        <v>9</v>
      </c>
      <c r="R42" s="84">
        <f t="shared" si="2"/>
        <v>0.007789351851851856</v>
      </c>
      <c r="S42" s="85">
        <v>34</v>
      </c>
      <c r="T42" s="86">
        <f t="shared" si="3"/>
        <v>3.235576923076982</v>
      </c>
      <c r="U42" s="87"/>
    </row>
    <row r="43" spans="1:21" ht="12.75">
      <c r="A43" s="97" t="s">
        <v>260</v>
      </c>
      <c r="B43" s="99" t="s">
        <v>418</v>
      </c>
      <c r="C43" s="30" t="s">
        <v>430</v>
      </c>
      <c r="D43" s="30" t="s">
        <v>32</v>
      </c>
      <c r="E43" s="30" t="s">
        <v>18</v>
      </c>
      <c r="F43" s="30">
        <v>0</v>
      </c>
      <c r="G43" s="67">
        <v>0</v>
      </c>
      <c r="H43" s="82">
        <v>0.05833333333333333</v>
      </c>
      <c r="I43" s="83">
        <v>4</v>
      </c>
      <c r="J43" s="83">
        <v>0</v>
      </c>
      <c r="K43" s="83">
        <v>1</v>
      </c>
      <c r="L43" s="83">
        <v>0</v>
      </c>
      <c r="M43" s="83">
        <v>4</v>
      </c>
      <c r="N43" s="84">
        <v>0.06527777777777778</v>
      </c>
      <c r="O43" s="84">
        <f t="shared" si="0"/>
        <v>0.0069444444444444545</v>
      </c>
      <c r="P43" s="83">
        <v>0</v>
      </c>
      <c r="Q43" s="83">
        <f t="shared" si="1"/>
        <v>9</v>
      </c>
      <c r="R43" s="84">
        <f t="shared" si="2"/>
        <v>0.008506944444444454</v>
      </c>
      <c r="S43" s="85">
        <v>35</v>
      </c>
      <c r="T43" s="86">
        <f t="shared" si="3"/>
        <v>3.5336538461539124</v>
      </c>
      <c r="U43" s="87"/>
    </row>
    <row r="44" spans="1:21" ht="13.5" customHeight="1">
      <c r="A44" s="97" t="s">
        <v>189</v>
      </c>
      <c r="B44" s="99" t="s">
        <v>498</v>
      </c>
      <c r="C44" s="30" t="s">
        <v>93</v>
      </c>
      <c r="D44" s="30" t="s">
        <v>32</v>
      </c>
      <c r="E44" s="30" t="s">
        <v>18</v>
      </c>
      <c r="F44" s="30">
        <v>0</v>
      </c>
      <c r="G44" s="67">
        <v>0</v>
      </c>
      <c r="H44" s="82">
        <v>0.00902777777777777</v>
      </c>
      <c r="I44" s="83">
        <v>0</v>
      </c>
      <c r="J44" s="83">
        <v>0</v>
      </c>
      <c r="K44" s="83">
        <v>0</v>
      </c>
      <c r="L44" s="83">
        <v>2</v>
      </c>
      <c r="M44" s="83">
        <v>13</v>
      </c>
      <c r="N44" s="84">
        <v>0.01494212962962963</v>
      </c>
      <c r="O44" s="84">
        <f t="shared" si="0"/>
        <v>0.00591435185185186</v>
      </c>
      <c r="P44" s="83">
        <v>0</v>
      </c>
      <c r="Q44" s="83">
        <f t="shared" si="1"/>
        <v>15</v>
      </c>
      <c r="R44" s="84">
        <f t="shared" si="2"/>
        <v>0.008518518518518526</v>
      </c>
      <c r="S44" s="85">
        <v>36</v>
      </c>
      <c r="T44" s="86">
        <f t="shared" si="3"/>
        <v>3.5384615384616036</v>
      </c>
      <c r="U44" s="87"/>
    </row>
    <row r="45" spans="1:21" ht="12.75">
      <c r="A45" s="97" t="s">
        <v>197</v>
      </c>
      <c r="B45" s="99" t="s">
        <v>170</v>
      </c>
      <c r="C45" s="30" t="s">
        <v>373</v>
      </c>
      <c r="D45" s="30" t="s">
        <v>32</v>
      </c>
      <c r="E45" s="30" t="s">
        <v>18</v>
      </c>
      <c r="F45" s="30">
        <v>0</v>
      </c>
      <c r="G45" s="67">
        <v>0</v>
      </c>
      <c r="H45" s="82">
        <v>0.0145833333333333</v>
      </c>
      <c r="I45" s="83">
        <v>1</v>
      </c>
      <c r="J45" s="83">
        <v>10</v>
      </c>
      <c r="K45" s="83">
        <v>2</v>
      </c>
      <c r="L45" s="83">
        <v>1</v>
      </c>
      <c r="M45" s="83">
        <v>9</v>
      </c>
      <c r="N45" s="84">
        <v>0.032372685185185185</v>
      </c>
      <c r="O45" s="84">
        <f t="shared" si="0"/>
        <v>0.017789351851851883</v>
      </c>
      <c r="P45" s="83">
        <v>0</v>
      </c>
      <c r="Q45" s="83">
        <f t="shared" si="1"/>
        <v>23</v>
      </c>
      <c r="R45" s="84">
        <f t="shared" si="2"/>
        <v>0.021782407407407438</v>
      </c>
      <c r="S45" s="85">
        <v>37</v>
      </c>
      <c r="T45" s="86">
        <f t="shared" si="3"/>
        <v>9.048076923077094</v>
      </c>
      <c r="U45" s="87"/>
    </row>
    <row r="46" spans="1:21" ht="12.75">
      <c r="A46" s="98" t="s">
        <v>276</v>
      </c>
      <c r="B46" s="99" t="s">
        <v>345</v>
      </c>
      <c r="C46" s="30" t="s">
        <v>444</v>
      </c>
      <c r="D46" s="30" t="s">
        <v>32</v>
      </c>
      <c r="E46" s="30" t="s">
        <v>18</v>
      </c>
      <c r="F46" s="30">
        <v>0</v>
      </c>
      <c r="G46" s="67">
        <v>0</v>
      </c>
      <c r="H46" s="82">
        <v>0.07291666666666667</v>
      </c>
      <c r="I46" s="83" t="s">
        <v>485</v>
      </c>
      <c r="J46" s="83">
        <v>0</v>
      </c>
      <c r="K46" s="83">
        <v>1</v>
      </c>
      <c r="L46" s="83">
        <v>3</v>
      </c>
      <c r="M46" s="83" t="s">
        <v>485</v>
      </c>
      <c r="N46" s="84">
        <v>0.07917824074074074</v>
      </c>
      <c r="O46" s="84">
        <f t="shared" si="0"/>
        <v>0.006261574074074072</v>
      </c>
      <c r="P46" s="83">
        <v>1</v>
      </c>
      <c r="Q46" s="83" t="e">
        <f t="shared" si="1"/>
        <v>#VALUE!</v>
      </c>
      <c r="R46" s="84" t="e">
        <f t="shared" si="2"/>
        <v>#VALUE!</v>
      </c>
      <c r="S46" s="85">
        <v>38</v>
      </c>
      <c r="T46" s="86" t="e">
        <f t="shared" si="3"/>
        <v>#VALUE!</v>
      </c>
      <c r="U46" s="87"/>
    </row>
    <row r="47" spans="1:21" ht="12.75">
      <c r="A47" s="98" t="s">
        <v>284</v>
      </c>
      <c r="B47" s="99" t="s">
        <v>345</v>
      </c>
      <c r="C47" s="30" t="s">
        <v>451</v>
      </c>
      <c r="D47" s="30" t="s">
        <v>32</v>
      </c>
      <c r="E47" s="30" t="s">
        <v>18</v>
      </c>
      <c r="F47" s="30">
        <v>0</v>
      </c>
      <c r="G47" s="67">
        <v>0</v>
      </c>
      <c r="H47" s="82">
        <v>0.0770833333333333</v>
      </c>
      <c r="I47" s="83" t="s">
        <v>485</v>
      </c>
      <c r="J47" s="83">
        <v>0</v>
      </c>
      <c r="K47" s="83">
        <v>0</v>
      </c>
      <c r="L47" s="83" t="s">
        <v>485</v>
      </c>
      <c r="M47" s="83" t="s">
        <v>485</v>
      </c>
      <c r="N47" s="100">
        <v>0.08269675925925926</v>
      </c>
      <c r="O47" s="84">
        <f t="shared" si="0"/>
        <v>0.005613425925925966</v>
      </c>
      <c r="P47" s="83">
        <v>2</v>
      </c>
      <c r="Q47" s="83" t="e">
        <f t="shared" si="1"/>
        <v>#VALUE!</v>
      </c>
      <c r="R47" s="84" t="e">
        <f t="shared" si="2"/>
        <v>#VALUE!</v>
      </c>
      <c r="S47" s="85">
        <v>39</v>
      </c>
      <c r="T47" s="86" t="e">
        <f t="shared" si="3"/>
        <v>#VALUE!</v>
      </c>
      <c r="U47" s="87"/>
    </row>
    <row r="48" spans="1:21" ht="12.75">
      <c r="A48" s="98" t="s">
        <v>291</v>
      </c>
      <c r="B48" s="99" t="s">
        <v>345</v>
      </c>
      <c r="C48" s="30" t="s">
        <v>457</v>
      </c>
      <c r="D48" s="30" t="s">
        <v>32</v>
      </c>
      <c r="E48" s="30" t="s">
        <v>18</v>
      </c>
      <c r="F48" s="30">
        <v>0</v>
      </c>
      <c r="G48" s="67">
        <v>0</v>
      </c>
      <c r="H48" s="82">
        <v>0.0826388888888889</v>
      </c>
      <c r="I48" s="83" t="s">
        <v>485</v>
      </c>
      <c r="J48" s="83">
        <v>1</v>
      </c>
      <c r="K48" s="83">
        <v>0</v>
      </c>
      <c r="L48" s="83">
        <v>0</v>
      </c>
      <c r="M48" s="83" t="s">
        <v>485</v>
      </c>
      <c r="N48" s="84">
        <v>0.08695601851851852</v>
      </c>
      <c r="O48" s="84">
        <f t="shared" si="0"/>
        <v>0.004317129629629615</v>
      </c>
      <c r="P48" s="83">
        <v>1</v>
      </c>
      <c r="Q48" s="83" t="e">
        <f t="shared" si="1"/>
        <v>#VALUE!</v>
      </c>
      <c r="R48" s="84" t="e">
        <f t="shared" si="2"/>
        <v>#VALUE!</v>
      </c>
      <c r="S48" s="85">
        <v>40</v>
      </c>
      <c r="T48" s="86" t="e">
        <f t="shared" si="3"/>
        <v>#VALUE!</v>
      </c>
      <c r="U48" s="87"/>
    </row>
    <row r="49" spans="1:21" ht="12.75">
      <c r="A49" s="97" t="s">
        <v>200</v>
      </c>
      <c r="B49" s="99" t="s">
        <v>376</v>
      </c>
      <c r="C49" s="30" t="s">
        <v>517</v>
      </c>
      <c r="D49" s="30" t="s">
        <v>32</v>
      </c>
      <c r="E49" s="30" t="s">
        <v>18</v>
      </c>
      <c r="F49" s="30">
        <v>0</v>
      </c>
      <c r="G49" s="67">
        <v>0</v>
      </c>
      <c r="H49" s="82">
        <v>0.0166666666666667</v>
      </c>
      <c r="I49" s="83" t="s">
        <v>485</v>
      </c>
      <c r="J49" s="83">
        <v>0</v>
      </c>
      <c r="K49" s="83">
        <v>0</v>
      </c>
      <c r="L49" s="83">
        <v>0</v>
      </c>
      <c r="M49" s="83">
        <v>1</v>
      </c>
      <c r="N49" s="84">
        <v>0.02310185185185185</v>
      </c>
      <c r="O49" s="84">
        <f t="shared" si="0"/>
        <v>0.006435185185185148</v>
      </c>
      <c r="P49" s="83">
        <v>1</v>
      </c>
      <c r="Q49" s="83" t="e">
        <f t="shared" si="1"/>
        <v>#VALUE!</v>
      </c>
      <c r="R49" s="84" t="e">
        <f t="shared" si="2"/>
        <v>#VALUE!</v>
      </c>
      <c r="S49" s="85">
        <v>41</v>
      </c>
      <c r="T49" s="86" t="e">
        <f t="shared" si="3"/>
        <v>#VALUE!</v>
      </c>
      <c r="U49" s="87"/>
    </row>
    <row r="50" spans="1:21" ht="12.75">
      <c r="A50" s="63"/>
      <c r="B50" s="88"/>
      <c r="C50" s="103" t="s">
        <v>19</v>
      </c>
      <c r="D50" s="103"/>
      <c r="E50" s="103"/>
      <c r="F50" s="103"/>
      <c r="G50" s="89" t="e">
        <f>SUM(#REF!)*2</f>
        <v>#REF!</v>
      </c>
      <c r="H50" s="90"/>
      <c r="I50" s="91"/>
      <c r="J50" s="91"/>
      <c r="K50" s="91"/>
      <c r="L50" s="91"/>
      <c r="M50" s="91"/>
      <c r="N50" s="92"/>
      <c r="O50" s="92"/>
      <c r="P50" s="91"/>
      <c r="Q50" s="91"/>
      <c r="R50" s="92"/>
      <c r="S50" s="63"/>
      <c r="T50" s="63"/>
      <c r="U50" s="61"/>
    </row>
    <row r="51" spans="1:21" ht="12.75">
      <c r="A51" s="63"/>
      <c r="B51" s="88"/>
      <c r="C51" s="93"/>
      <c r="D51" s="93"/>
      <c r="E51" s="93"/>
      <c r="F51" s="93"/>
      <c r="G51" s="94"/>
      <c r="H51" s="65"/>
      <c r="I51" s="94"/>
      <c r="J51" s="63"/>
      <c r="K51" s="63"/>
      <c r="L51" s="63"/>
      <c r="M51" s="63"/>
      <c r="N51" s="63"/>
      <c r="O51" s="63"/>
      <c r="P51" s="95"/>
      <c r="Q51" s="63"/>
      <c r="R51" s="63"/>
      <c r="S51" s="63"/>
      <c r="T51" s="63"/>
      <c r="U51" s="61"/>
    </row>
    <row r="52" spans="1:21" ht="12.75">
      <c r="A52" s="63"/>
      <c r="B52" s="63"/>
      <c r="C52" s="63"/>
      <c r="D52" s="63"/>
      <c r="E52" s="63"/>
      <c r="F52" s="63"/>
      <c r="G52" s="63"/>
      <c r="H52" s="65"/>
      <c r="I52" s="63"/>
      <c r="J52" s="63"/>
      <c r="K52" s="63"/>
      <c r="L52" s="63"/>
      <c r="M52" s="63"/>
      <c r="N52" s="63"/>
      <c r="O52" s="63"/>
      <c r="P52" s="95"/>
      <c r="Q52" s="63"/>
      <c r="R52" s="63"/>
      <c r="S52" s="63"/>
      <c r="T52" s="63"/>
      <c r="U52" s="61"/>
    </row>
    <row r="53" spans="1:21" ht="12.75">
      <c r="A53" s="63"/>
      <c r="B53" s="63"/>
      <c r="C53" s="104" t="s">
        <v>499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96"/>
      <c r="Q53" s="63"/>
      <c r="R53" s="63"/>
      <c r="S53" s="63"/>
      <c r="T53" s="63"/>
      <c r="U53" s="61"/>
    </row>
  </sheetData>
  <sheetProtection/>
  <mergeCells count="11">
    <mergeCell ref="O1:T1"/>
    <mergeCell ref="O2:Q2"/>
    <mergeCell ref="H3:N3"/>
    <mergeCell ref="Q3:U3"/>
    <mergeCell ref="H8:M8"/>
    <mergeCell ref="C50:F50"/>
    <mergeCell ref="C53:O5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150" zoomScaleNormal="150" zoomScalePageLayoutView="0" workbookViewId="0" topLeftCell="C12">
      <selection activeCell="S23" sqref="S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3.25390625" style="0" customWidth="1"/>
    <col min="4" max="4" width="3.375" style="0" customWidth="1"/>
    <col min="5" max="5" width="2.25390625" style="0" customWidth="1"/>
    <col min="6" max="6" width="2.625" style="0" customWidth="1"/>
    <col min="7" max="7" width="3.375" style="0" customWidth="1"/>
    <col min="8" max="8" width="7.875" style="39" customWidth="1"/>
    <col min="9" max="10" width="3.25390625" style="0" bestFit="1" customWidth="1"/>
    <col min="11" max="11" width="3.00390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503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267</v>
      </c>
      <c r="B9" s="99" t="s">
        <v>341</v>
      </c>
      <c r="C9" s="30" t="s">
        <v>174</v>
      </c>
      <c r="D9" s="30" t="s">
        <v>48</v>
      </c>
      <c r="E9" s="30" t="s">
        <v>18</v>
      </c>
      <c r="F9" s="30">
        <v>0</v>
      </c>
      <c r="G9" s="67">
        <v>0</v>
      </c>
      <c r="H9" s="82">
        <v>0.0625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0.06436342592592592</v>
      </c>
      <c r="O9" s="84">
        <f aca="true" t="shared" si="0" ref="O9:O26">N9-H9</f>
        <v>0.0018634259259259212</v>
      </c>
      <c r="P9" s="83">
        <v>0</v>
      </c>
      <c r="Q9" s="83">
        <f aca="true" t="shared" si="1" ref="Q9:Q26">I9+J9+K9+M9+L9</f>
        <v>0</v>
      </c>
      <c r="R9" s="84">
        <f aca="true" t="shared" si="2" ref="R9:R26">O9+Q9*TIMEVALUE("0:00:15")</f>
        <v>0.0018634259259259212</v>
      </c>
      <c r="S9" s="85">
        <v>1</v>
      </c>
      <c r="T9" s="86">
        <f>R9/$R$9</f>
        <v>1</v>
      </c>
      <c r="U9" s="87"/>
    </row>
    <row r="10" spans="1:21" ht="12.75">
      <c r="A10" s="97" t="s">
        <v>261</v>
      </c>
      <c r="B10" s="99" t="s">
        <v>341</v>
      </c>
      <c r="C10" s="30" t="s">
        <v>431</v>
      </c>
      <c r="D10" s="30" t="s">
        <v>48</v>
      </c>
      <c r="E10" s="30" t="s">
        <v>18</v>
      </c>
      <c r="F10" s="30">
        <v>0</v>
      </c>
      <c r="G10" s="67">
        <v>0</v>
      </c>
      <c r="H10" s="82">
        <v>0.0597222222222222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0.06167824074074074</v>
      </c>
      <c r="O10" s="84">
        <f t="shared" si="0"/>
        <v>0.0019560185185185444</v>
      </c>
      <c r="P10" s="83">
        <v>0</v>
      </c>
      <c r="Q10" s="83">
        <f t="shared" si="1"/>
        <v>0</v>
      </c>
      <c r="R10" s="84">
        <f t="shared" si="2"/>
        <v>0.0019560185185185444</v>
      </c>
      <c r="S10" s="85">
        <v>2</v>
      </c>
      <c r="T10" s="86">
        <f aca="true" t="shared" si="3" ref="T10:T26">R10/$R$9</f>
        <v>1.0496894409938053</v>
      </c>
      <c r="U10" s="87"/>
    </row>
    <row r="11" spans="1:21" ht="12.75">
      <c r="A11" s="98" t="s">
        <v>292</v>
      </c>
      <c r="B11" s="99" t="s">
        <v>496</v>
      </c>
      <c r="C11" s="30" t="s">
        <v>458</v>
      </c>
      <c r="D11" s="30" t="s">
        <v>48</v>
      </c>
      <c r="E11" s="30" t="s">
        <v>18</v>
      </c>
      <c r="F11" s="30">
        <v>0</v>
      </c>
      <c r="G11" s="67">
        <v>0</v>
      </c>
      <c r="H11" s="82">
        <v>0.0833333333333333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0.0855787037037037</v>
      </c>
      <c r="O11" s="84">
        <f t="shared" si="0"/>
        <v>0.0022453703703703976</v>
      </c>
      <c r="P11" s="83">
        <v>0</v>
      </c>
      <c r="Q11" s="83">
        <f t="shared" si="1"/>
        <v>0</v>
      </c>
      <c r="R11" s="84">
        <f t="shared" si="2"/>
        <v>0.0022453703703703976</v>
      </c>
      <c r="S11" s="85">
        <v>3</v>
      </c>
      <c r="T11" s="86">
        <f t="shared" si="3"/>
        <v>1.2049689440993965</v>
      </c>
      <c r="U11" s="87"/>
    </row>
    <row r="12" spans="1:21" ht="15" customHeight="1">
      <c r="A12" s="98" t="s">
        <v>283</v>
      </c>
      <c r="B12" s="99" t="s">
        <v>344</v>
      </c>
      <c r="C12" s="30" t="s">
        <v>171</v>
      </c>
      <c r="D12" s="30" t="s">
        <v>48</v>
      </c>
      <c r="E12" s="30" t="s">
        <v>18</v>
      </c>
      <c r="F12" s="30">
        <v>0</v>
      </c>
      <c r="G12" s="67">
        <v>0</v>
      </c>
      <c r="H12" s="82">
        <v>0.0763888888888889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0.0787037037037037</v>
      </c>
      <c r="O12" s="84">
        <f t="shared" si="0"/>
        <v>0.0023148148148148112</v>
      </c>
      <c r="P12" s="83">
        <v>0</v>
      </c>
      <c r="Q12" s="83">
        <f t="shared" si="1"/>
        <v>0</v>
      </c>
      <c r="R12" s="84">
        <f t="shared" si="2"/>
        <v>0.0023148148148148112</v>
      </c>
      <c r="S12" s="85">
        <v>4</v>
      </c>
      <c r="T12" s="86">
        <f t="shared" si="3"/>
        <v>1.2422360248447217</v>
      </c>
      <c r="U12" s="87"/>
    </row>
    <row r="13" spans="1:21" ht="15.75" customHeight="1">
      <c r="A13" s="98" t="s">
        <v>317</v>
      </c>
      <c r="B13" s="99" t="s">
        <v>350</v>
      </c>
      <c r="C13" s="30" t="s">
        <v>481</v>
      </c>
      <c r="D13" s="30" t="s">
        <v>48</v>
      </c>
      <c r="E13" s="30" t="s">
        <v>18</v>
      </c>
      <c r="F13" s="30">
        <v>0</v>
      </c>
      <c r="G13" s="67">
        <v>0</v>
      </c>
      <c r="H13" s="82">
        <v>0.102777777777778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0.1055324074074074</v>
      </c>
      <c r="O13" s="84">
        <f>N13-H13</f>
        <v>0.0027546296296293987</v>
      </c>
      <c r="P13" s="83">
        <v>0</v>
      </c>
      <c r="Q13" s="83">
        <f>I13+J13+K13+M13+L13</f>
        <v>1</v>
      </c>
      <c r="R13" s="84">
        <f>O13+Q13*TIMEVALUE("0:00:15")</f>
        <v>0.0029282407407405097</v>
      </c>
      <c r="S13" s="85">
        <v>5</v>
      </c>
      <c r="T13" s="86">
        <f>R13/$R$9</f>
        <v>1.5714285714284515</v>
      </c>
      <c r="U13" s="87"/>
    </row>
    <row r="14" spans="1:21" ht="13.5" customHeight="1">
      <c r="A14" s="97" t="s">
        <v>190</v>
      </c>
      <c r="B14" s="99" t="s">
        <v>323</v>
      </c>
      <c r="C14" s="30" t="s">
        <v>367</v>
      </c>
      <c r="D14" s="30" t="s">
        <v>48</v>
      </c>
      <c r="E14" s="30" t="s">
        <v>18</v>
      </c>
      <c r="F14" s="30">
        <v>0</v>
      </c>
      <c r="G14" s="67">
        <v>0</v>
      </c>
      <c r="H14" s="82">
        <v>0.00972222222222222</v>
      </c>
      <c r="I14" s="83">
        <v>0</v>
      </c>
      <c r="J14" s="83">
        <v>0</v>
      </c>
      <c r="K14" s="83">
        <v>0</v>
      </c>
      <c r="L14" s="83">
        <v>1</v>
      </c>
      <c r="M14" s="83">
        <v>0</v>
      </c>
      <c r="N14" s="84">
        <v>0.012685185185185183</v>
      </c>
      <c r="O14" s="84">
        <f>N14-H14</f>
        <v>0.0029629629629629624</v>
      </c>
      <c r="P14" s="83">
        <v>0</v>
      </c>
      <c r="Q14" s="83">
        <f>I14+J14+K14+M14+L14</f>
        <v>1</v>
      </c>
      <c r="R14" s="84">
        <f>O14+Q14*TIMEVALUE("0:00:15")</f>
        <v>0.0031365740740740733</v>
      </c>
      <c r="S14" s="85">
        <v>6</v>
      </c>
      <c r="T14" s="86">
        <f>R14/$R$9</f>
        <v>1.6832298136646002</v>
      </c>
      <c r="U14" s="87"/>
    </row>
    <row r="15" spans="1:21" ht="14.25" customHeight="1">
      <c r="A15" s="98" t="s">
        <v>320</v>
      </c>
      <c r="B15" s="99" t="s">
        <v>354</v>
      </c>
      <c r="C15" s="30" t="s">
        <v>484</v>
      </c>
      <c r="D15" s="30" t="s">
        <v>48</v>
      </c>
      <c r="E15" s="30" t="s">
        <v>18</v>
      </c>
      <c r="F15" s="30">
        <v>0</v>
      </c>
      <c r="G15" s="67">
        <v>0</v>
      </c>
      <c r="H15" s="82">
        <v>0.104861111111111</v>
      </c>
      <c r="I15" s="83">
        <v>0</v>
      </c>
      <c r="J15" s="83">
        <v>0</v>
      </c>
      <c r="K15" s="83">
        <v>0</v>
      </c>
      <c r="L15" s="83">
        <v>0</v>
      </c>
      <c r="M15" s="83">
        <v>1</v>
      </c>
      <c r="N15" s="84">
        <v>0.1077199074074074</v>
      </c>
      <c r="O15" s="84">
        <f>N15-H15</f>
        <v>0.002858796296296401</v>
      </c>
      <c r="P15" s="83">
        <v>0</v>
      </c>
      <c r="Q15" s="83">
        <f>I15+J15+K15+M15+L15</f>
        <v>1</v>
      </c>
      <c r="R15" s="84">
        <f>O15+Q15*TIMEVALUE("0:00:15")</f>
        <v>0.003032407407407512</v>
      </c>
      <c r="S15" s="85">
        <v>7</v>
      </c>
      <c r="T15" s="86">
        <f>R15/$R$9</f>
        <v>1.627329192546644</v>
      </c>
      <c r="U15" s="87"/>
    </row>
    <row r="16" spans="1:21" ht="14.25" customHeight="1">
      <c r="A16" s="98" t="s">
        <v>297</v>
      </c>
      <c r="B16" s="99" t="s">
        <v>344</v>
      </c>
      <c r="C16" s="30" t="s">
        <v>463</v>
      </c>
      <c r="D16" s="30" t="s">
        <v>48</v>
      </c>
      <c r="E16" s="30" t="s">
        <v>18</v>
      </c>
      <c r="F16" s="30">
        <v>0</v>
      </c>
      <c r="G16" s="67">
        <v>0</v>
      </c>
      <c r="H16" s="82">
        <v>0.08888888888888889</v>
      </c>
      <c r="I16" s="83">
        <v>0</v>
      </c>
      <c r="J16" s="83">
        <v>0</v>
      </c>
      <c r="K16" s="83">
        <v>1</v>
      </c>
      <c r="L16" s="83">
        <v>0</v>
      </c>
      <c r="M16" s="83">
        <v>3</v>
      </c>
      <c r="N16" s="100">
        <v>0.09134259259259259</v>
      </c>
      <c r="O16" s="84">
        <f>N16-H16</f>
        <v>0.002453703703703694</v>
      </c>
      <c r="P16" s="83">
        <v>0</v>
      </c>
      <c r="Q16" s="83">
        <f>I16+J16+K16+M16+L16</f>
        <v>4</v>
      </c>
      <c r="R16" s="84">
        <f>O16+Q16*TIMEVALUE("0:00:15")</f>
        <v>0.0031481481481481386</v>
      </c>
      <c r="S16" s="85">
        <v>8</v>
      </c>
      <c r="T16" s="86">
        <f>R16/$R$9</f>
        <v>1.689440993788819</v>
      </c>
      <c r="U16" s="87"/>
    </row>
    <row r="17" spans="1:21" ht="12.75">
      <c r="A17" s="98" t="s">
        <v>316</v>
      </c>
      <c r="B17" s="99" t="s">
        <v>354</v>
      </c>
      <c r="C17" s="30" t="s">
        <v>480</v>
      </c>
      <c r="D17" s="30" t="s">
        <v>48</v>
      </c>
      <c r="E17" s="30" t="s">
        <v>18</v>
      </c>
      <c r="F17" s="30">
        <v>0</v>
      </c>
      <c r="G17" s="67">
        <v>0</v>
      </c>
      <c r="H17" s="82">
        <v>0.102083333333333</v>
      </c>
      <c r="I17" s="83">
        <v>0</v>
      </c>
      <c r="J17" s="83">
        <v>0</v>
      </c>
      <c r="K17" s="83">
        <v>0</v>
      </c>
      <c r="L17" s="83">
        <v>3</v>
      </c>
      <c r="M17" s="83">
        <v>0</v>
      </c>
      <c r="N17" s="84">
        <v>0.1049537037037037</v>
      </c>
      <c r="O17" s="84">
        <f t="shared" si="0"/>
        <v>0.0028703703703707034</v>
      </c>
      <c r="P17" s="83">
        <v>0</v>
      </c>
      <c r="Q17" s="83">
        <f t="shared" si="1"/>
        <v>3</v>
      </c>
      <c r="R17" s="84">
        <f t="shared" si="2"/>
        <v>0.0033912037037040366</v>
      </c>
      <c r="S17" s="85">
        <v>9</v>
      </c>
      <c r="T17" s="86">
        <f t="shared" si="3"/>
        <v>1.819875776397699</v>
      </c>
      <c r="U17" s="87"/>
    </row>
    <row r="18" spans="1:21" ht="12.75">
      <c r="A18" s="97" t="s">
        <v>181</v>
      </c>
      <c r="B18" s="99" t="s">
        <v>323</v>
      </c>
      <c r="C18" s="30" t="s">
        <v>358</v>
      </c>
      <c r="D18" s="30" t="s">
        <v>48</v>
      </c>
      <c r="E18" s="30" t="s">
        <v>18</v>
      </c>
      <c r="F18" s="30">
        <v>0</v>
      </c>
      <c r="G18" s="67">
        <v>0</v>
      </c>
      <c r="H18" s="82">
        <v>0.00277777777777778</v>
      </c>
      <c r="I18" s="83">
        <v>0</v>
      </c>
      <c r="J18" s="83">
        <v>1</v>
      </c>
      <c r="K18" s="83">
        <v>0</v>
      </c>
      <c r="L18" s="83">
        <v>3</v>
      </c>
      <c r="M18" s="83">
        <v>0</v>
      </c>
      <c r="N18" s="84">
        <v>0.005833333333333334</v>
      </c>
      <c r="O18" s="84">
        <f t="shared" si="0"/>
        <v>0.0030555555555555535</v>
      </c>
      <c r="P18" s="83">
        <v>0</v>
      </c>
      <c r="Q18" s="83">
        <f t="shared" si="1"/>
        <v>4</v>
      </c>
      <c r="R18" s="84">
        <f t="shared" si="2"/>
        <v>0.003749999999999998</v>
      </c>
      <c r="S18" s="85">
        <v>10</v>
      </c>
      <c r="T18" s="86">
        <f t="shared" si="3"/>
        <v>2.0124223602484514</v>
      </c>
      <c r="U18" s="87"/>
    </row>
    <row r="19" spans="1:21" ht="12.75">
      <c r="A19" s="98" t="s">
        <v>304</v>
      </c>
      <c r="B19" s="99" t="s">
        <v>350</v>
      </c>
      <c r="C19" s="30" t="s">
        <v>470</v>
      </c>
      <c r="D19" s="30" t="s">
        <v>48</v>
      </c>
      <c r="E19" s="30" t="s">
        <v>18</v>
      </c>
      <c r="F19" s="30">
        <v>0</v>
      </c>
      <c r="G19" s="67">
        <v>0</v>
      </c>
      <c r="H19" s="82">
        <v>0.09375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4">
        <v>0.09736111111111112</v>
      </c>
      <c r="O19" s="84">
        <f t="shared" si="0"/>
        <v>0.0036111111111111205</v>
      </c>
      <c r="P19" s="83">
        <v>0</v>
      </c>
      <c r="Q19" s="83">
        <f t="shared" si="1"/>
        <v>1</v>
      </c>
      <c r="R19" s="84">
        <f t="shared" si="2"/>
        <v>0.0037847222222222314</v>
      </c>
      <c r="S19" s="85">
        <v>11</v>
      </c>
      <c r="T19" s="86">
        <f t="shared" si="3"/>
        <v>2.031055900621128</v>
      </c>
      <c r="U19" s="87"/>
    </row>
    <row r="20" spans="1:21" ht="12.75">
      <c r="A20" s="97" t="s">
        <v>272</v>
      </c>
      <c r="B20" s="99" t="s">
        <v>341</v>
      </c>
      <c r="C20" s="30" t="s">
        <v>172</v>
      </c>
      <c r="D20" s="30" t="s">
        <v>48</v>
      </c>
      <c r="E20" s="30" t="s">
        <v>18</v>
      </c>
      <c r="F20" s="30">
        <v>0</v>
      </c>
      <c r="G20" s="67">
        <v>0</v>
      </c>
      <c r="H20" s="82">
        <v>0.06944444444444443</v>
      </c>
      <c r="I20" s="83">
        <v>0</v>
      </c>
      <c r="J20" s="83">
        <v>10</v>
      </c>
      <c r="K20" s="83">
        <v>1</v>
      </c>
      <c r="L20" s="83">
        <v>0</v>
      </c>
      <c r="M20" s="83">
        <v>0</v>
      </c>
      <c r="N20" s="84">
        <v>0.07164351851851852</v>
      </c>
      <c r="O20" s="84">
        <f t="shared" si="0"/>
        <v>0.0021990740740740894</v>
      </c>
      <c r="P20" s="83">
        <v>0</v>
      </c>
      <c r="Q20" s="83">
        <f t="shared" si="1"/>
        <v>11</v>
      </c>
      <c r="R20" s="84">
        <f t="shared" si="2"/>
        <v>0.004108796296296312</v>
      </c>
      <c r="S20" s="85">
        <v>12</v>
      </c>
      <c r="T20" s="86">
        <f t="shared" si="3"/>
        <v>2.204968944099393</v>
      </c>
      <c r="U20" s="87"/>
    </row>
    <row r="21" spans="1:21" ht="12.75">
      <c r="A21" s="97" t="s">
        <v>208</v>
      </c>
      <c r="B21" s="99" t="s">
        <v>323</v>
      </c>
      <c r="C21" s="30" t="s">
        <v>384</v>
      </c>
      <c r="D21" s="30" t="s">
        <v>48</v>
      </c>
      <c r="E21" s="30" t="s">
        <v>18</v>
      </c>
      <c r="F21" s="30">
        <v>0</v>
      </c>
      <c r="G21" s="67">
        <v>0</v>
      </c>
      <c r="H21" s="82">
        <v>0.02291666666666667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0.027083333333333334</v>
      </c>
      <c r="O21" s="84">
        <f t="shared" si="0"/>
        <v>0.004166666666666666</v>
      </c>
      <c r="P21" s="83">
        <v>0</v>
      </c>
      <c r="Q21" s="83">
        <f t="shared" si="1"/>
        <v>0</v>
      </c>
      <c r="R21" s="84">
        <f t="shared" si="2"/>
        <v>0.004166666666666666</v>
      </c>
      <c r="S21" s="85">
        <v>13</v>
      </c>
      <c r="T21" s="86">
        <f t="shared" si="3"/>
        <v>2.236024844720502</v>
      </c>
      <c r="U21" s="87"/>
    </row>
    <row r="22" spans="1:21" ht="12.75">
      <c r="A22" s="97" t="s">
        <v>258</v>
      </c>
      <c r="B22" s="99" t="s">
        <v>339</v>
      </c>
      <c r="C22" s="30" t="s">
        <v>489</v>
      </c>
      <c r="D22" s="30" t="s">
        <v>48</v>
      </c>
      <c r="E22" s="30" t="s">
        <v>18</v>
      </c>
      <c r="F22" s="30">
        <v>0</v>
      </c>
      <c r="G22" s="67">
        <v>0</v>
      </c>
      <c r="H22" s="82">
        <v>0.0576388888888889</v>
      </c>
      <c r="I22" s="83">
        <v>0</v>
      </c>
      <c r="J22" s="83">
        <v>10</v>
      </c>
      <c r="K22" s="83">
        <v>0</v>
      </c>
      <c r="L22" s="83">
        <v>0</v>
      </c>
      <c r="M22" s="83">
        <v>0</v>
      </c>
      <c r="N22" s="84">
        <v>0.06017361111111111</v>
      </c>
      <c r="O22" s="84">
        <f t="shared" si="0"/>
        <v>0.002534722222222209</v>
      </c>
      <c r="P22" s="83">
        <v>0</v>
      </c>
      <c r="Q22" s="83">
        <f t="shared" si="1"/>
        <v>10</v>
      </c>
      <c r="R22" s="84">
        <f t="shared" si="2"/>
        <v>0.00427083333333332</v>
      </c>
      <c r="S22" s="85">
        <v>14</v>
      </c>
      <c r="T22" s="86">
        <f t="shared" si="3"/>
        <v>2.291925465838508</v>
      </c>
      <c r="U22" s="87"/>
    </row>
    <row r="23" spans="1:21" ht="12.75">
      <c r="A23" s="98" t="s">
        <v>309</v>
      </c>
      <c r="B23" s="99" t="s">
        <v>350</v>
      </c>
      <c r="C23" s="30" t="s">
        <v>474</v>
      </c>
      <c r="D23" s="30" t="s">
        <v>48</v>
      </c>
      <c r="E23" s="30" t="s">
        <v>18</v>
      </c>
      <c r="F23" s="30">
        <v>0</v>
      </c>
      <c r="G23" s="67">
        <v>0</v>
      </c>
      <c r="H23" s="82">
        <v>0.09791666666666667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0.10270833333333333</v>
      </c>
      <c r="O23" s="84">
        <f t="shared" si="0"/>
        <v>0.004791666666666666</v>
      </c>
      <c r="P23" s="83">
        <v>0</v>
      </c>
      <c r="Q23" s="83">
        <f t="shared" si="1"/>
        <v>0</v>
      </c>
      <c r="R23" s="84">
        <f t="shared" si="2"/>
        <v>0.004791666666666666</v>
      </c>
      <c r="S23" s="85">
        <v>15</v>
      </c>
      <c r="T23" s="86">
        <f t="shared" si="3"/>
        <v>2.571428571428578</v>
      </c>
      <c r="U23" s="87"/>
    </row>
    <row r="24" spans="1:21" ht="12.75">
      <c r="A24" s="97" t="s">
        <v>228</v>
      </c>
      <c r="B24" s="99" t="s">
        <v>335</v>
      </c>
      <c r="C24" s="30" t="s">
        <v>416</v>
      </c>
      <c r="D24" s="30" t="s">
        <v>48</v>
      </c>
      <c r="E24" s="30" t="s">
        <v>18</v>
      </c>
      <c r="F24" s="30">
        <v>0</v>
      </c>
      <c r="G24" s="67">
        <v>0</v>
      </c>
      <c r="H24" s="82">
        <v>0.04513888888888889</v>
      </c>
      <c r="I24" s="83">
        <v>0</v>
      </c>
      <c r="J24" s="83">
        <v>0</v>
      </c>
      <c r="K24" s="83">
        <v>0</v>
      </c>
      <c r="L24" s="83">
        <v>3</v>
      </c>
      <c r="M24" s="83">
        <v>2</v>
      </c>
      <c r="N24" s="84">
        <v>0.05030092592592592</v>
      </c>
      <c r="O24" s="84">
        <f t="shared" si="0"/>
        <v>0.005162037037037034</v>
      </c>
      <c r="P24" s="83">
        <v>0</v>
      </c>
      <c r="Q24" s="83">
        <f t="shared" si="1"/>
        <v>5</v>
      </c>
      <c r="R24" s="84">
        <f t="shared" si="2"/>
        <v>0.00603009259259259</v>
      </c>
      <c r="S24" s="85">
        <v>16</v>
      </c>
      <c r="T24" s="86">
        <f t="shared" si="3"/>
        <v>3.236024844720504</v>
      </c>
      <c r="U24" s="87"/>
    </row>
    <row r="25" spans="1:21" ht="13.5" customHeight="1">
      <c r="A25" s="97" t="s">
        <v>246</v>
      </c>
      <c r="B25" s="99" t="s">
        <v>335</v>
      </c>
      <c r="C25" s="30" t="s">
        <v>415</v>
      </c>
      <c r="D25" s="30" t="s">
        <v>48</v>
      </c>
      <c r="E25" s="30" t="s">
        <v>18</v>
      </c>
      <c r="F25" s="30">
        <v>0</v>
      </c>
      <c r="G25" s="67">
        <v>0</v>
      </c>
      <c r="H25" s="82">
        <v>0.06458333333333334</v>
      </c>
      <c r="I25" s="83">
        <v>3</v>
      </c>
      <c r="J25" s="83">
        <v>10</v>
      </c>
      <c r="K25" s="83">
        <v>2</v>
      </c>
      <c r="L25" s="83">
        <v>3</v>
      </c>
      <c r="M25" s="83">
        <v>0</v>
      </c>
      <c r="N25" s="84">
        <v>0.06836805555555556</v>
      </c>
      <c r="O25" s="84">
        <f t="shared" si="0"/>
        <v>0.003784722222222217</v>
      </c>
      <c r="P25" s="83">
        <v>0</v>
      </c>
      <c r="Q25" s="83">
        <f t="shared" si="1"/>
        <v>18</v>
      </c>
      <c r="R25" s="84">
        <f t="shared" si="2"/>
        <v>0.006909722222222217</v>
      </c>
      <c r="S25" s="85">
        <v>17</v>
      </c>
      <c r="T25" s="86">
        <f t="shared" si="3"/>
        <v>3.7080745341614976</v>
      </c>
      <c r="U25" s="87"/>
    </row>
    <row r="26" spans="1:21" ht="12.75">
      <c r="A26" s="98" t="s">
        <v>285</v>
      </c>
      <c r="B26" s="99" t="s">
        <v>496</v>
      </c>
      <c r="C26" s="30" t="s">
        <v>452</v>
      </c>
      <c r="D26" s="30" t="s">
        <v>48</v>
      </c>
      <c r="E26" s="30" t="s">
        <v>18</v>
      </c>
      <c r="F26" s="30">
        <v>0</v>
      </c>
      <c r="G26" s="67">
        <v>0</v>
      </c>
      <c r="H26" s="82">
        <v>0.07847222222222222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0.09027777777777778</v>
      </c>
      <c r="O26" s="84">
        <f t="shared" si="0"/>
        <v>0.011805555555555555</v>
      </c>
      <c r="P26" s="83">
        <v>0</v>
      </c>
      <c r="Q26" s="83">
        <f t="shared" si="1"/>
        <v>0</v>
      </c>
      <c r="R26" s="84">
        <f t="shared" si="2"/>
        <v>0.011805555555555555</v>
      </c>
      <c r="S26" s="85">
        <v>18</v>
      </c>
      <c r="T26" s="86">
        <f t="shared" si="3"/>
        <v>6.3354037267080905</v>
      </c>
      <c r="U26" s="87"/>
    </row>
    <row r="27" spans="1:21" ht="12.75">
      <c r="A27" s="63"/>
      <c r="B27" s="88"/>
      <c r="C27" s="103" t="s">
        <v>19</v>
      </c>
      <c r="D27" s="103"/>
      <c r="E27" s="103"/>
      <c r="F27" s="103"/>
      <c r="G27" s="89" t="e">
        <f>SUM(#REF!)*2</f>
        <v>#REF!</v>
      </c>
      <c r="H27" s="90"/>
      <c r="I27" s="91"/>
      <c r="J27" s="91"/>
      <c r="K27" s="91"/>
      <c r="L27" s="91"/>
      <c r="M27" s="91"/>
      <c r="N27" s="92"/>
      <c r="O27" s="92"/>
      <c r="P27" s="91"/>
      <c r="Q27" s="91"/>
      <c r="R27" s="92"/>
      <c r="S27" s="63"/>
      <c r="T27" s="63"/>
      <c r="U27" s="61"/>
    </row>
    <row r="28" spans="1:21" ht="12.75">
      <c r="A28" s="63"/>
      <c r="B28" s="88"/>
      <c r="C28" s="93"/>
      <c r="D28" s="93"/>
      <c r="E28" s="93"/>
      <c r="F28" s="93"/>
      <c r="G28" s="94"/>
      <c r="H28" s="65"/>
      <c r="I28" s="94"/>
      <c r="J28" s="63"/>
      <c r="K28" s="63"/>
      <c r="L28" s="63"/>
      <c r="M28" s="63"/>
      <c r="N28" s="63"/>
      <c r="O28" s="63"/>
      <c r="P28" s="95"/>
      <c r="Q28" s="63"/>
      <c r="R28" s="63"/>
      <c r="S28" s="63"/>
      <c r="T28" s="63"/>
      <c r="U28" s="61"/>
    </row>
    <row r="29" spans="1:21" ht="12.75">
      <c r="A29" s="63"/>
      <c r="B29" s="63"/>
      <c r="C29" s="63"/>
      <c r="D29" s="63"/>
      <c r="E29" s="63"/>
      <c r="F29" s="63"/>
      <c r="G29" s="63"/>
      <c r="H29" s="65"/>
      <c r="I29" s="63"/>
      <c r="J29" s="63"/>
      <c r="K29" s="63"/>
      <c r="L29" s="63"/>
      <c r="M29" s="63"/>
      <c r="N29" s="63"/>
      <c r="O29" s="63"/>
      <c r="P29" s="95"/>
      <c r="Q29" s="63"/>
      <c r="R29" s="63"/>
      <c r="S29" s="63"/>
      <c r="T29" s="63"/>
      <c r="U29" s="61"/>
    </row>
    <row r="30" spans="1:21" ht="12.75">
      <c r="A30" s="63"/>
      <c r="B30" s="63"/>
      <c r="C30" s="104" t="s">
        <v>499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96"/>
      <c r="Q30" s="63"/>
      <c r="R30" s="63"/>
      <c r="S30" s="63"/>
      <c r="T30" s="63"/>
      <c r="U30" s="61"/>
    </row>
  </sheetData>
  <sheetProtection/>
  <mergeCells count="11">
    <mergeCell ref="O1:T1"/>
    <mergeCell ref="O2:Q2"/>
    <mergeCell ref="H3:N3"/>
    <mergeCell ref="Q3:U3"/>
    <mergeCell ref="H8:M8"/>
    <mergeCell ref="C27:F27"/>
    <mergeCell ref="C30:O30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150" zoomScaleNormal="150" zoomScalePageLayoutView="0" workbookViewId="0" topLeftCell="D7">
      <selection activeCell="S22" sqref="S22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3.875" style="0" customWidth="1"/>
    <col min="4" max="4" width="3.375" style="0" customWidth="1"/>
    <col min="5" max="5" width="3.125" style="0" customWidth="1"/>
    <col min="6" max="6" width="3.375" style="0" customWidth="1"/>
    <col min="7" max="7" width="3.00390625" style="0" customWidth="1"/>
    <col min="8" max="8" width="7.875" style="39" customWidth="1"/>
    <col min="9" max="10" width="3.25390625" style="0" bestFit="1" customWidth="1"/>
    <col min="11" max="11" width="2.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504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22.5">
      <c r="A9" s="98" t="s">
        <v>290</v>
      </c>
      <c r="B9" s="99" t="s">
        <v>344</v>
      </c>
      <c r="C9" s="30" t="s">
        <v>456</v>
      </c>
      <c r="D9" s="30" t="s">
        <v>48</v>
      </c>
      <c r="E9" s="30" t="s">
        <v>20</v>
      </c>
      <c r="F9" s="30">
        <v>0</v>
      </c>
      <c r="G9" s="67">
        <v>0</v>
      </c>
      <c r="H9" s="82">
        <v>0.0819444444444444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100">
        <v>0.08450231481481481</v>
      </c>
      <c r="O9" s="84">
        <f aca="true" t="shared" si="0" ref="O9:O21">N9-H9</f>
        <v>0.0025578703703704048</v>
      </c>
      <c r="P9" s="83">
        <v>0</v>
      </c>
      <c r="Q9" s="83">
        <f aca="true" t="shared" si="1" ref="Q9:Q21">I9+J9+K9+M9+L9</f>
        <v>0</v>
      </c>
      <c r="R9" s="84">
        <f aca="true" t="shared" si="2" ref="R9:R21">O9+Q9*TIMEVALUE("0:00:15")</f>
        <v>0.0025578703703704048</v>
      </c>
      <c r="S9" s="85">
        <v>1</v>
      </c>
      <c r="T9" s="86">
        <f aca="true" t="shared" si="3" ref="T9:T21">R9/$R$9</f>
        <v>1</v>
      </c>
      <c r="U9" s="87"/>
    </row>
    <row r="10" spans="1:21" ht="13.5" customHeight="1">
      <c r="A10" s="97" t="s">
        <v>254</v>
      </c>
      <c r="B10" s="99" t="s">
        <v>341</v>
      </c>
      <c r="C10" s="30" t="s">
        <v>425</v>
      </c>
      <c r="D10" s="30" t="s">
        <v>48</v>
      </c>
      <c r="E10" s="30" t="s">
        <v>20</v>
      </c>
      <c r="F10" s="30">
        <v>0</v>
      </c>
      <c r="G10" s="67">
        <v>0</v>
      </c>
      <c r="H10" s="82">
        <v>0.0548611111111111</v>
      </c>
      <c r="I10" s="83">
        <v>0</v>
      </c>
      <c r="J10" s="83">
        <v>0</v>
      </c>
      <c r="K10" s="83">
        <v>0</v>
      </c>
      <c r="L10" s="83">
        <v>3</v>
      </c>
      <c r="M10" s="83">
        <v>0</v>
      </c>
      <c r="N10" s="84">
        <v>0.057118055555555554</v>
      </c>
      <c r="O10" s="84">
        <f t="shared" si="0"/>
        <v>0.0022569444444444572</v>
      </c>
      <c r="P10" s="83">
        <v>0</v>
      </c>
      <c r="Q10" s="83">
        <f t="shared" si="1"/>
        <v>3</v>
      </c>
      <c r="R10" s="84">
        <f t="shared" si="2"/>
        <v>0.0027777777777777905</v>
      </c>
      <c r="S10" s="85">
        <v>2</v>
      </c>
      <c r="T10" s="86">
        <f t="shared" si="3"/>
        <v>1.0859728506787234</v>
      </c>
      <c r="U10" s="87"/>
    </row>
    <row r="11" spans="1:21" ht="12.75">
      <c r="A11" s="98" t="s">
        <v>275</v>
      </c>
      <c r="B11" s="99" t="s">
        <v>344</v>
      </c>
      <c r="C11" s="30" t="s">
        <v>443</v>
      </c>
      <c r="D11" s="30" t="s">
        <v>48</v>
      </c>
      <c r="E11" s="30" t="s">
        <v>20</v>
      </c>
      <c r="F11" s="30">
        <v>0</v>
      </c>
      <c r="G11" s="67">
        <v>0</v>
      </c>
      <c r="H11" s="82">
        <v>0.0715277777777778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0.0745138888888889</v>
      </c>
      <c r="O11" s="84">
        <f t="shared" si="0"/>
        <v>0.002986111111111092</v>
      </c>
      <c r="P11" s="83">
        <v>0</v>
      </c>
      <c r="Q11" s="83">
        <f t="shared" si="1"/>
        <v>0</v>
      </c>
      <c r="R11" s="84">
        <f t="shared" si="2"/>
        <v>0.002986111111111092</v>
      </c>
      <c r="S11" s="85">
        <v>3</v>
      </c>
      <c r="T11" s="86">
        <f t="shared" si="3"/>
        <v>1.167420814479615</v>
      </c>
      <c r="U11" s="87"/>
    </row>
    <row r="12" spans="1:21" ht="12.75">
      <c r="A12" s="98" t="s">
        <v>299</v>
      </c>
      <c r="B12" s="99" t="s">
        <v>496</v>
      </c>
      <c r="C12" s="30" t="s">
        <v>465</v>
      </c>
      <c r="D12" s="30" t="s">
        <v>48</v>
      </c>
      <c r="E12" s="30" t="s">
        <v>20</v>
      </c>
      <c r="F12" s="30">
        <v>0</v>
      </c>
      <c r="G12" s="67">
        <v>0</v>
      </c>
      <c r="H12" s="82">
        <v>0.08958333333333333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0.09291666666666666</v>
      </c>
      <c r="O12" s="84">
        <f t="shared" si="0"/>
        <v>0.003333333333333327</v>
      </c>
      <c r="P12" s="83">
        <v>0</v>
      </c>
      <c r="Q12" s="83">
        <f t="shared" si="1"/>
        <v>0</v>
      </c>
      <c r="R12" s="84">
        <f t="shared" si="2"/>
        <v>0.003333333333333327</v>
      </c>
      <c r="S12" s="85">
        <v>4</v>
      </c>
      <c r="T12" s="86">
        <f t="shared" si="3"/>
        <v>1.3031674208144597</v>
      </c>
      <c r="U12" s="87"/>
    </row>
    <row r="13" spans="1:21" ht="12.75">
      <c r="A13" s="97" t="s">
        <v>199</v>
      </c>
      <c r="B13" s="99" t="s">
        <v>323</v>
      </c>
      <c r="C13" s="30" t="s">
        <v>375</v>
      </c>
      <c r="D13" s="30" t="s">
        <v>48</v>
      </c>
      <c r="E13" s="30" t="s">
        <v>20</v>
      </c>
      <c r="F13" s="30">
        <v>0</v>
      </c>
      <c r="G13" s="67">
        <v>0</v>
      </c>
      <c r="H13" s="82">
        <v>0.0159722222222222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0.01965277777777778</v>
      </c>
      <c r="O13" s="84">
        <f>N13-H13</f>
        <v>0.0036805555555555793</v>
      </c>
      <c r="P13" s="83">
        <v>0</v>
      </c>
      <c r="Q13" s="83">
        <f>I13+J13+K13+M13+L13</f>
        <v>0</v>
      </c>
      <c r="R13" s="84">
        <f>O13+Q13*TIMEVALUE("0:00:15")</f>
        <v>0.0036805555555555793</v>
      </c>
      <c r="S13" s="85">
        <v>6</v>
      </c>
      <c r="T13" s="86">
        <f t="shared" si="3"/>
        <v>1.4389140271493113</v>
      </c>
      <c r="U13" s="87"/>
    </row>
    <row r="14" spans="1:21" ht="12.75">
      <c r="A14" s="97" t="s">
        <v>219</v>
      </c>
      <c r="B14" s="99" t="s">
        <v>335</v>
      </c>
      <c r="C14" s="30" t="s">
        <v>394</v>
      </c>
      <c r="D14" s="30" t="s">
        <v>48</v>
      </c>
      <c r="E14" s="30" t="s">
        <v>20</v>
      </c>
      <c r="F14" s="30">
        <v>0</v>
      </c>
      <c r="G14" s="67">
        <v>0</v>
      </c>
      <c r="H14" s="82">
        <v>0.043750000000000004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0.04793981481481482</v>
      </c>
      <c r="O14" s="84">
        <f t="shared" si="0"/>
        <v>0.004189814814814813</v>
      </c>
      <c r="P14" s="83">
        <v>0</v>
      </c>
      <c r="Q14" s="83">
        <f t="shared" si="1"/>
        <v>0</v>
      </c>
      <c r="R14" s="84">
        <f t="shared" si="2"/>
        <v>0.004189814814814813</v>
      </c>
      <c r="S14" s="85">
        <v>5</v>
      </c>
      <c r="T14" s="86">
        <f t="shared" si="3"/>
        <v>1.638009049773733</v>
      </c>
      <c r="U14" s="87"/>
    </row>
    <row r="15" spans="1:21" ht="14.25" customHeight="1">
      <c r="A15" s="98" t="s">
        <v>308</v>
      </c>
      <c r="B15" s="99" t="s">
        <v>354</v>
      </c>
      <c r="C15" s="30" t="s">
        <v>473</v>
      </c>
      <c r="D15" s="30" t="s">
        <v>48</v>
      </c>
      <c r="E15" s="30" t="s">
        <v>20</v>
      </c>
      <c r="F15" s="30">
        <v>0</v>
      </c>
      <c r="G15" s="67">
        <v>0</v>
      </c>
      <c r="H15" s="82">
        <v>0.09652777777777777</v>
      </c>
      <c r="I15" s="83">
        <v>0</v>
      </c>
      <c r="J15" s="83">
        <v>0</v>
      </c>
      <c r="K15" s="83">
        <v>3</v>
      </c>
      <c r="L15" s="83">
        <v>0</v>
      </c>
      <c r="M15" s="83">
        <v>0</v>
      </c>
      <c r="N15" s="84">
        <v>0.10028935185185185</v>
      </c>
      <c r="O15" s="84">
        <f>N15-H15</f>
        <v>0.003761574074074084</v>
      </c>
      <c r="P15" s="83">
        <v>0</v>
      </c>
      <c r="Q15" s="83">
        <f>I15+J15+K15+M15+L15</f>
        <v>3</v>
      </c>
      <c r="R15" s="84">
        <f>O15+Q15*TIMEVALUE("0:00:15")</f>
        <v>0.004282407407407417</v>
      </c>
      <c r="S15" s="85">
        <v>7</v>
      </c>
      <c r="T15" s="86">
        <f t="shared" si="3"/>
        <v>1.6742081447963613</v>
      </c>
      <c r="U15" s="87"/>
    </row>
    <row r="16" spans="1:21" ht="12.75">
      <c r="A16" s="98" t="s">
        <v>307</v>
      </c>
      <c r="B16" s="99" t="s">
        <v>353</v>
      </c>
      <c r="C16" s="30" t="s">
        <v>472</v>
      </c>
      <c r="D16" s="30" t="s">
        <v>48</v>
      </c>
      <c r="E16" s="30" t="s">
        <v>20</v>
      </c>
      <c r="F16" s="30">
        <v>0</v>
      </c>
      <c r="G16" s="67">
        <v>0</v>
      </c>
      <c r="H16" s="82">
        <v>0.09583333333333333</v>
      </c>
      <c r="I16" s="83">
        <v>0</v>
      </c>
      <c r="J16" s="83">
        <v>0</v>
      </c>
      <c r="K16" s="83">
        <v>2</v>
      </c>
      <c r="L16" s="83">
        <v>0</v>
      </c>
      <c r="M16" s="83">
        <v>0</v>
      </c>
      <c r="N16" s="84">
        <v>0.09994212962962963</v>
      </c>
      <c r="O16" s="84">
        <f>N16-H16</f>
        <v>0.004108796296296305</v>
      </c>
      <c r="P16" s="83">
        <v>0</v>
      </c>
      <c r="Q16" s="83">
        <f>I16+J16+K16+M16+L16</f>
        <v>2</v>
      </c>
      <c r="R16" s="84">
        <f>O16+Q16*TIMEVALUE("0:00:15")</f>
        <v>0.004456018518518527</v>
      </c>
      <c r="S16" s="85">
        <v>8</v>
      </c>
      <c r="T16" s="86">
        <f t="shared" si="3"/>
        <v>1.7420814479637807</v>
      </c>
      <c r="U16" s="87"/>
    </row>
    <row r="17" spans="1:21" ht="12.75">
      <c r="A17" s="97" t="s">
        <v>237</v>
      </c>
      <c r="B17" s="99" t="s">
        <v>335</v>
      </c>
      <c r="C17" s="30" t="s">
        <v>409</v>
      </c>
      <c r="D17" s="30" t="s">
        <v>48</v>
      </c>
      <c r="E17" s="30" t="s">
        <v>20</v>
      </c>
      <c r="F17" s="30">
        <v>0</v>
      </c>
      <c r="G17" s="67">
        <v>0</v>
      </c>
      <c r="H17" s="82">
        <v>0.06319444444444444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0.06775462962962964</v>
      </c>
      <c r="O17" s="84">
        <f>N17-H17</f>
        <v>0.004560185185185195</v>
      </c>
      <c r="P17" s="83">
        <v>0</v>
      </c>
      <c r="Q17" s="83">
        <f>I17+J17+K17+M17+L17</f>
        <v>0</v>
      </c>
      <c r="R17" s="84">
        <f>O17+Q17*TIMEVALUE("0:00:15")</f>
        <v>0.004560185185185195</v>
      </c>
      <c r="S17" s="85">
        <v>9</v>
      </c>
      <c r="T17" s="86">
        <f t="shared" si="3"/>
        <v>1.7828054298642333</v>
      </c>
      <c r="U17" s="87"/>
    </row>
    <row r="18" spans="1:21" ht="12.75">
      <c r="A18" s="98" t="s">
        <v>278</v>
      </c>
      <c r="B18" s="99" t="s">
        <v>346</v>
      </c>
      <c r="C18" s="30" t="s">
        <v>446</v>
      </c>
      <c r="D18" s="30" t="s">
        <v>48</v>
      </c>
      <c r="E18" s="30" t="s">
        <v>20</v>
      </c>
      <c r="F18" s="30">
        <v>0</v>
      </c>
      <c r="G18" s="67">
        <v>0</v>
      </c>
      <c r="H18" s="82">
        <v>0.07777777777777778</v>
      </c>
      <c r="I18" s="83">
        <v>3</v>
      </c>
      <c r="J18" s="83">
        <v>0</v>
      </c>
      <c r="K18" s="83">
        <v>0</v>
      </c>
      <c r="L18" s="83">
        <v>0</v>
      </c>
      <c r="M18" s="83">
        <v>0</v>
      </c>
      <c r="N18" s="84">
        <v>0.08209490740740741</v>
      </c>
      <c r="O18" s="84">
        <f>N18-H18</f>
        <v>0.004317129629629629</v>
      </c>
      <c r="P18" s="83">
        <v>0</v>
      </c>
      <c r="Q18" s="83">
        <f>I18+J18+K18+M18+L18</f>
        <v>3</v>
      </c>
      <c r="R18" s="84">
        <f>O18+Q18*TIMEVALUE("0:00:15")</f>
        <v>0.004837962962962962</v>
      </c>
      <c r="S18" s="85">
        <v>10</v>
      </c>
      <c r="T18" s="86">
        <f t="shared" si="3"/>
        <v>1.891402714932101</v>
      </c>
      <c r="U18" s="87"/>
    </row>
    <row r="19" spans="1:21" ht="12.75">
      <c r="A19" s="97" t="s">
        <v>251</v>
      </c>
      <c r="B19" s="99" t="s">
        <v>339</v>
      </c>
      <c r="C19" s="30" t="s">
        <v>422</v>
      </c>
      <c r="D19" s="30" t="s">
        <v>48</v>
      </c>
      <c r="E19" s="30" t="s">
        <v>20</v>
      </c>
      <c r="F19" s="30">
        <v>0</v>
      </c>
      <c r="G19" s="67">
        <v>0</v>
      </c>
      <c r="H19" s="82">
        <v>0.0527777777777778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100">
        <v>0.057812499999999996</v>
      </c>
      <c r="O19" s="84">
        <f t="shared" si="0"/>
        <v>0.005034722222222197</v>
      </c>
      <c r="P19" s="83">
        <v>0</v>
      </c>
      <c r="Q19" s="83">
        <f t="shared" si="1"/>
        <v>0</v>
      </c>
      <c r="R19" s="84">
        <f t="shared" si="2"/>
        <v>0.005034722222222197</v>
      </c>
      <c r="S19" s="85">
        <v>11</v>
      </c>
      <c r="T19" s="86">
        <f t="shared" si="3"/>
        <v>1.9683257918551675</v>
      </c>
      <c r="U19" s="87"/>
    </row>
    <row r="20" spans="1:21" ht="12.75">
      <c r="A20" s="98" t="s">
        <v>312</v>
      </c>
      <c r="B20" s="99" t="s">
        <v>354</v>
      </c>
      <c r="C20" s="30" t="s">
        <v>518</v>
      </c>
      <c r="D20" s="30" t="s">
        <v>48</v>
      </c>
      <c r="E20" s="30" t="s">
        <v>20</v>
      </c>
      <c r="F20" s="30">
        <v>0</v>
      </c>
      <c r="G20" s="67">
        <v>0</v>
      </c>
      <c r="H20" s="82">
        <v>0.09930555555555555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0.10480324074074075</v>
      </c>
      <c r="O20" s="84">
        <f>N20-H20</f>
        <v>0.005497685185185203</v>
      </c>
      <c r="P20" s="83">
        <v>0</v>
      </c>
      <c r="Q20" s="83">
        <f>I20+J20+K20+M20+L20</f>
        <v>0</v>
      </c>
      <c r="R20" s="84">
        <f>O20+Q20*TIMEVALUE("0:00:15")</f>
        <v>0.005497685185185203</v>
      </c>
      <c r="S20" s="85">
        <v>12</v>
      </c>
      <c r="T20" s="86">
        <f t="shared" si="3"/>
        <v>2.1493212669683035</v>
      </c>
      <c r="U20" s="87"/>
    </row>
    <row r="21" spans="1:21" ht="12.75">
      <c r="A21" s="98" t="s">
        <v>313</v>
      </c>
      <c r="B21" s="99" t="s">
        <v>350</v>
      </c>
      <c r="C21" s="30" t="s">
        <v>478</v>
      </c>
      <c r="D21" s="30" t="s">
        <v>48</v>
      </c>
      <c r="E21" s="30" t="s">
        <v>20</v>
      </c>
      <c r="F21" s="30">
        <v>0</v>
      </c>
      <c r="G21" s="67">
        <v>0</v>
      </c>
      <c r="H21" s="82">
        <v>0.1</v>
      </c>
      <c r="I21" s="83">
        <v>0</v>
      </c>
      <c r="J21" s="83">
        <v>0</v>
      </c>
      <c r="K21" s="83">
        <v>0</v>
      </c>
      <c r="L21" s="83">
        <v>0</v>
      </c>
      <c r="M21" s="83">
        <v>3</v>
      </c>
      <c r="N21" s="84">
        <v>0.10902777777777778</v>
      </c>
      <c r="O21" s="84">
        <f t="shared" si="0"/>
        <v>0.009027777777777773</v>
      </c>
      <c r="P21" s="83">
        <v>0</v>
      </c>
      <c r="Q21" s="83">
        <f t="shared" si="1"/>
        <v>3</v>
      </c>
      <c r="R21" s="84">
        <f t="shared" si="2"/>
        <v>0.009548611111111107</v>
      </c>
      <c r="S21" s="85">
        <v>13</v>
      </c>
      <c r="T21" s="86">
        <f t="shared" si="3"/>
        <v>3.733031674208093</v>
      </c>
      <c r="U21" s="87"/>
    </row>
    <row r="24" spans="1:21" ht="12.75">
      <c r="A24" s="63"/>
      <c r="B24" s="88"/>
      <c r="C24" s="103" t="s">
        <v>19</v>
      </c>
      <c r="D24" s="103"/>
      <c r="E24" s="103"/>
      <c r="F24" s="103"/>
      <c r="G24" s="89" t="e">
        <f>SUM(#REF!)*2</f>
        <v>#REF!</v>
      </c>
      <c r="H24" s="90"/>
      <c r="I24" s="91"/>
      <c r="J24" s="91"/>
      <c r="K24" s="91"/>
      <c r="L24" s="91"/>
      <c r="M24" s="91"/>
      <c r="N24" s="92"/>
      <c r="O24" s="92"/>
      <c r="P24" s="91"/>
      <c r="Q24" s="91"/>
      <c r="R24" s="92"/>
      <c r="S24" s="63"/>
      <c r="T24" s="63"/>
      <c r="U24" s="61"/>
    </row>
    <row r="25" spans="1:21" ht="12.75">
      <c r="A25" s="63"/>
      <c r="B25" s="88"/>
      <c r="C25" s="93"/>
      <c r="D25" s="93"/>
      <c r="E25" s="93"/>
      <c r="F25" s="93"/>
      <c r="G25" s="94"/>
      <c r="H25" s="65"/>
      <c r="I25" s="94"/>
      <c r="J25" s="63"/>
      <c r="K25" s="63"/>
      <c r="L25" s="63"/>
      <c r="M25" s="63"/>
      <c r="N25" s="63"/>
      <c r="O25" s="63"/>
      <c r="P25" s="95"/>
      <c r="Q25" s="63"/>
      <c r="R25" s="63"/>
      <c r="S25" s="63"/>
      <c r="T25" s="63"/>
      <c r="U25" s="61"/>
    </row>
    <row r="26" spans="1:21" ht="12.75">
      <c r="A26" s="63"/>
      <c r="B26" s="63"/>
      <c r="C26" s="63"/>
      <c r="D26" s="63"/>
      <c r="E26" s="63"/>
      <c r="F26" s="63"/>
      <c r="G26" s="63"/>
      <c r="H26" s="65"/>
      <c r="I26" s="63"/>
      <c r="J26" s="63"/>
      <c r="K26" s="63"/>
      <c r="L26" s="63"/>
      <c r="M26" s="63"/>
      <c r="N26" s="63"/>
      <c r="O26" s="63"/>
      <c r="P26" s="95"/>
      <c r="Q26" s="63"/>
      <c r="R26" s="63"/>
      <c r="S26" s="63"/>
      <c r="T26" s="63"/>
      <c r="U26" s="61"/>
    </row>
    <row r="27" spans="1:21" ht="12.75">
      <c r="A27" s="63"/>
      <c r="B27" s="63"/>
      <c r="C27" s="104" t="s">
        <v>499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96"/>
      <c r="Q27" s="63"/>
      <c r="R27" s="63"/>
      <c r="S27" s="63"/>
      <c r="T27" s="63"/>
      <c r="U27" s="61"/>
    </row>
  </sheetData>
  <sheetProtection/>
  <mergeCells count="11">
    <mergeCell ref="O1:T1"/>
    <mergeCell ref="O2:Q2"/>
    <mergeCell ref="H3:N3"/>
    <mergeCell ref="Q3:U3"/>
    <mergeCell ref="H8:M8"/>
    <mergeCell ref="C24:F24"/>
    <mergeCell ref="C27:O27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150" zoomScaleNormal="150" zoomScalePageLayoutView="0" workbookViewId="0" topLeftCell="D19">
      <selection activeCell="S25" sqref="S25"/>
    </sheetView>
  </sheetViews>
  <sheetFormatPr defaultColWidth="9.00390625" defaultRowHeight="12.75"/>
  <cols>
    <col min="1" max="1" width="7.75390625" style="0" bestFit="1" customWidth="1"/>
    <col min="2" max="2" width="11.00390625" style="0" customWidth="1"/>
    <col min="3" max="3" width="15.00390625" style="0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505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12.75">
      <c r="A9" s="98" t="s">
        <v>305</v>
      </c>
      <c r="B9" s="99" t="s">
        <v>351</v>
      </c>
      <c r="C9" s="30" t="s">
        <v>520</v>
      </c>
      <c r="D9" s="30" t="s">
        <v>173</v>
      </c>
      <c r="E9" s="30" t="s">
        <v>18</v>
      </c>
      <c r="F9" s="30">
        <v>0</v>
      </c>
      <c r="G9" s="67">
        <v>0</v>
      </c>
      <c r="H9" s="82">
        <v>0.09722222222222222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0.09893518518518518</v>
      </c>
      <c r="O9" s="84">
        <f aca="true" t="shared" si="0" ref="O9:O30">N9-H9</f>
        <v>0.0017129629629629578</v>
      </c>
      <c r="P9" s="83">
        <v>0</v>
      </c>
      <c r="Q9" s="83">
        <f aca="true" t="shared" si="1" ref="Q9:Q30">I9+J9+K9+M9+L9</f>
        <v>0</v>
      </c>
      <c r="R9" s="84">
        <f aca="true" t="shared" si="2" ref="R9:R30">O9+Q9*TIMEVALUE("0:00:15")</f>
        <v>0.0017129629629629578</v>
      </c>
      <c r="S9" s="85">
        <v>1</v>
      </c>
      <c r="T9" s="86">
        <f>R9/$R$9</f>
        <v>1</v>
      </c>
      <c r="U9" s="87"/>
    </row>
    <row r="10" spans="1:21" ht="12.75">
      <c r="A10" s="98" t="s">
        <v>310</v>
      </c>
      <c r="B10" s="99" t="s">
        <v>351</v>
      </c>
      <c r="C10" s="30" t="s">
        <v>475</v>
      </c>
      <c r="D10" s="30" t="s">
        <v>173</v>
      </c>
      <c r="E10" s="30" t="s">
        <v>18</v>
      </c>
      <c r="F10" s="30">
        <v>0</v>
      </c>
      <c r="G10" s="67">
        <v>0</v>
      </c>
      <c r="H10" s="82">
        <v>0.09444444444444444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0.09653935185185185</v>
      </c>
      <c r="O10" s="84">
        <f t="shared" si="0"/>
        <v>0.0020949074074074064</v>
      </c>
      <c r="P10" s="83">
        <v>0</v>
      </c>
      <c r="Q10" s="83">
        <f t="shared" si="1"/>
        <v>0</v>
      </c>
      <c r="R10" s="84">
        <f t="shared" si="2"/>
        <v>0.0020949074074074064</v>
      </c>
      <c r="S10" s="85">
        <v>2</v>
      </c>
      <c r="T10" s="86">
        <f aca="true" t="shared" si="3" ref="T10:T30">R10/$R$9</f>
        <v>1.2229729729729761</v>
      </c>
      <c r="U10" s="87"/>
    </row>
    <row r="11" spans="1:21" ht="12.75">
      <c r="A11" s="97" t="s">
        <v>271</v>
      </c>
      <c r="B11" s="99" t="s">
        <v>340</v>
      </c>
      <c r="C11" s="30" t="s">
        <v>440</v>
      </c>
      <c r="D11" s="30" t="s">
        <v>173</v>
      </c>
      <c r="E11" s="30" t="s">
        <v>18</v>
      </c>
      <c r="F11" s="30">
        <v>0</v>
      </c>
      <c r="G11" s="67">
        <v>0</v>
      </c>
      <c r="H11" s="82">
        <v>0.06874999999999999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0.07094907407407407</v>
      </c>
      <c r="O11" s="84">
        <f t="shared" si="0"/>
        <v>0.0021990740740740755</v>
      </c>
      <c r="P11" s="83">
        <v>0</v>
      </c>
      <c r="Q11" s="83">
        <f t="shared" si="1"/>
        <v>0</v>
      </c>
      <c r="R11" s="84">
        <f t="shared" si="2"/>
        <v>0.0021990740740740755</v>
      </c>
      <c r="S11" s="85">
        <v>3</v>
      </c>
      <c r="T11" s="86">
        <f t="shared" si="3"/>
        <v>1.2837837837837884</v>
      </c>
      <c r="U11" s="87"/>
    </row>
    <row r="12" spans="1:21" ht="12.75">
      <c r="A12" s="98" t="s">
        <v>318</v>
      </c>
      <c r="B12" s="99" t="s">
        <v>351</v>
      </c>
      <c r="C12" s="30" t="s">
        <v>482</v>
      </c>
      <c r="D12" s="30" t="s">
        <v>173</v>
      </c>
      <c r="E12" s="30" t="s">
        <v>18</v>
      </c>
      <c r="F12" s="30">
        <v>0</v>
      </c>
      <c r="G12" s="67">
        <v>0</v>
      </c>
      <c r="H12" s="82">
        <v>0.103472222222222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100">
        <v>0.10567129629629629</v>
      </c>
      <c r="O12" s="84">
        <f t="shared" si="0"/>
        <v>0.0021990740740742976</v>
      </c>
      <c r="P12" s="83">
        <v>0</v>
      </c>
      <c r="Q12" s="83">
        <f t="shared" si="1"/>
        <v>0</v>
      </c>
      <c r="R12" s="84">
        <f t="shared" si="2"/>
        <v>0.0021990740740742976</v>
      </c>
      <c r="S12" s="85">
        <v>4</v>
      </c>
      <c r="T12" s="86">
        <f t="shared" si="3"/>
        <v>1.283783783783918</v>
      </c>
      <c r="U12" s="87"/>
    </row>
    <row r="13" spans="1:21" ht="12.75">
      <c r="A13" s="97" t="s">
        <v>259</v>
      </c>
      <c r="B13" s="99" t="s">
        <v>340</v>
      </c>
      <c r="C13" s="30" t="s">
        <v>521</v>
      </c>
      <c r="D13" s="30" t="s">
        <v>173</v>
      </c>
      <c r="E13" s="30" t="s">
        <v>18</v>
      </c>
      <c r="F13" s="30">
        <v>0</v>
      </c>
      <c r="G13" s="67">
        <v>0</v>
      </c>
      <c r="H13" s="82">
        <v>0.05902777777777778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0.06145833333333334</v>
      </c>
      <c r="O13" s="84">
        <f t="shared" si="0"/>
        <v>0.002430555555555554</v>
      </c>
      <c r="P13" s="83">
        <v>0</v>
      </c>
      <c r="Q13" s="83">
        <f t="shared" si="1"/>
        <v>0</v>
      </c>
      <c r="R13" s="84">
        <f t="shared" si="2"/>
        <v>0.002430555555555554</v>
      </c>
      <c r="S13" s="85">
        <v>5</v>
      </c>
      <c r="T13" s="86">
        <f t="shared" si="3"/>
        <v>1.4189189189189222</v>
      </c>
      <c r="U13" s="87"/>
    </row>
    <row r="14" spans="1:21" ht="12.75">
      <c r="A14" s="97" t="s">
        <v>183</v>
      </c>
      <c r="B14" s="99" t="s">
        <v>325</v>
      </c>
      <c r="C14" s="30" t="s">
        <v>360</v>
      </c>
      <c r="D14" s="30" t="s">
        <v>173</v>
      </c>
      <c r="E14" s="30" t="s">
        <v>18</v>
      </c>
      <c r="F14" s="30">
        <v>0</v>
      </c>
      <c r="G14" s="67">
        <v>0</v>
      </c>
      <c r="H14" s="82">
        <v>0.00416666666666667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0.006666666666666667</v>
      </c>
      <c r="O14" s="84">
        <f t="shared" si="0"/>
        <v>0.002499999999999997</v>
      </c>
      <c r="P14" s="83">
        <v>0</v>
      </c>
      <c r="Q14" s="83">
        <f t="shared" si="1"/>
        <v>0</v>
      </c>
      <c r="R14" s="84">
        <f t="shared" si="2"/>
        <v>0.002499999999999997</v>
      </c>
      <c r="S14" s="85">
        <v>6</v>
      </c>
      <c r="T14" s="86">
        <f t="shared" si="3"/>
        <v>1.459459459459462</v>
      </c>
      <c r="U14" s="87"/>
    </row>
    <row r="15" spans="1:21" ht="12.75">
      <c r="A15" s="98" t="s">
        <v>295</v>
      </c>
      <c r="B15" s="99" t="s">
        <v>349</v>
      </c>
      <c r="C15" s="30" t="s">
        <v>461</v>
      </c>
      <c r="D15" s="30" t="s">
        <v>173</v>
      </c>
      <c r="E15" s="30" t="s">
        <v>18</v>
      </c>
      <c r="F15" s="30">
        <v>0</v>
      </c>
      <c r="G15" s="67">
        <v>0</v>
      </c>
      <c r="H15" s="82">
        <v>0.08680555555555557</v>
      </c>
      <c r="I15" s="83">
        <v>0</v>
      </c>
      <c r="J15" s="83">
        <v>0</v>
      </c>
      <c r="K15" s="83">
        <v>0</v>
      </c>
      <c r="L15" s="83">
        <v>1</v>
      </c>
      <c r="M15" s="83">
        <v>0</v>
      </c>
      <c r="N15" s="84">
        <v>0.08923611111111111</v>
      </c>
      <c r="O15" s="84">
        <f t="shared" si="0"/>
        <v>0.002430555555555547</v>
      </c>
      <c r="P15" s="83">
        <v>0</v>
      </c>
      <c r="Q15" s="83">
        <f t="shared" si="1"/>
        <v>1</v>
      </c>
      <c r="R15" s="84">
        <f t="shared" si="2"/>
        <v>0.002604166666666658</v>
      </c>
      <c r="S15" s="85">
        <v>7</v>
      </c>
      <c r="T15" s="86">
        <f t="shared" si="3"/>
        <v>1.5202702702702697</v>
      </c>
      <c r="U15" s="87"/>
    </row>
    <row r="16" spans="1:21" ht="12.75">
      <c r="A16" s="98" t="s">
        <v>306</v>
      </c>
      <c r="B16" s="99" t="s">
        <v>352</v>
      </c>
      <c r="C16" s="30" t="s">
        <v>491</v>
      </c>
      <c r="D16" s="30" t="s">
        <v>173</v>
      </c>
      <c r="E16" s="30" t="s">
        <v>18</v>
      </c>
      <c r="F16" s="30">
        <v>0</v>
      </c>
      <c r="G16" s="67">
        <v>0</v>
      </c>
      <c r="H16" s="82">
        <v>0.09513888888888888</v>
      </c>
      <c r="I16" s="83">
        <v>3</v>
      </c>
      <c r="J16" s="83">
        <v>0</v>
      </c>
      <c r="K16" s="83">
        <v>0</v>
      </c>
      <c r="L16" s="83">
        <v>0</v>
      </c>
      <c r="M16" s="83">
        <v>0</v>
      </c>
      <c r="N16" s="84">
        <v>0.09723379629629629</v>
      </c>
      <c r="O16" s="84">
        <f t="shared" si="0"/>
        <v>0.0020949074074074064</v>
      </c>
      <c r="P16" s="83">
        <v>0</v>
      </c>
      <c r="Q16" s="83">
        <f t="shared" si="1"/>
        <v>3</v>
      </c>
      <c r="R16" s="84">
        <f t="shared" si="2"/>
        <v>0.0026157407407407397</v>
      </c>
      <c r="S16" s="85">
        <v>8</v>
      </c>
      <c r="T16" s="86">
        <f t="shared" si="3"/>
        <v>1.527027027027031</v>
      </c>
      <c r="U16" s="87"/>
    </row>
    <row r="17" spans="1:21" ht="12.75">
      <c r="A17" s="98" t="s">
        <v>280</v>
      </c>
      <c r="B17" s="99" t="s">
        <v>348</v>
      </c>
      <c r="C17" s="30" t="s">
        <v>103</v>
      </c>
      <c r="D17" s="30" t="s">
        <v>173</v>
      </c>
      <c r="E17" s="30" t="s">
        <v>18</v>
      </c>
      <c r="F17" s="30">
        <v>0</v>
      </c>
      <c r="G17" s="67">
        <v>0</v>
      </c>
      <c r="H17" s="82">
        <v>0.07430555555555556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0.07695601851851852</v>
      </c>
      <c r="O17" s="84">
        <f t="shared" si="0"/>
        <v>0.0026504629629629656</v>
      </c>
      <c r="P17" s="83">
        <v>0</v>
      </c>
      <c r="Q17" s="83">
        <f t="shared" si="1"/>
        <v>0</v>
      </c>
      <c r="R17" s="84">
        <f t="shared" si="2"/>
        <v>0.0026504629629629656</v>
      </c>
      <c r="S17" s="85">
        <v>9</v>
      </c>
      <c r="T17" s="86">
        <f t="shared" si="3"/>
        <v>1.5472972972973036</v>
      </c>
      <c r="U17" s="87"/>
    </row>
    <row r="18" spans="1:21" ht="12.75">
      <c r="A18" s="98" t="s">
        <v>302</v>
      </c>
      <c r="B18" s="99" t="s">
        <v>348</v>
      </c>
      <c r="C18" s="30" t="s">
        <v>522</v>
      </c>
      <c r="D18" s="30" t="s">
        <v>173</v>
      </c>
      <c r="E18" s="30" t="s">
        <v>18</v>
      </c>
      <c r="F18" s="30">
        <v>0</v>
      </c>
      <c r="G18" s="67">
        <v>0</v>
      </c>
      <c r="H18" s="82">
        <v>0.0916666666666667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0.09444444444444444</v>
      </c>
      <c r="O18" s="84">
        <f t="shared" si="0"/>
        <v>0.00277777777777774</v>
      </c>
      <c r="P18" s="83">
        <v>0</v>
      </c>
      <c r="Q18" s="83">
        <f t="shared" si="1"/>
        <v>0</v>
      </c>
      <c r="R18" s="84">
        <f t="shared" si="2"/>
        <v>0.00277777777777774</v>
      </c>
      <c r="S18" s="85">
        <v>10</v>
      </c>
      <c r="T18" s="86">
        <f t="shared" si="3"/>
        <v>1.6216216216216046</v>
      </c>
      <c r="U18" s="87"/>
    </row>
    <row r="19" spans="1:21" ht="13.5" customHeight="1">
      <c r="A19" s="97" t="s">
        <v>244</v>
      </c>
      <c r="B19" s="99" t="s">
        <v>333</v>
      </c>
      <c r="C19" s="30" t="s">
        <v>492</v>
      </c>
      <c r="D19" s="30" t="s">
        <v>173</v>
      </c>
      <c r="E19" s="30" t="s">
        <v>18</v>
      </c>
      <c r="F19" s="30">
        <v>0</v>
      </c>
      <c r="G19" s="67">
        <v>0</v>
      </c>
      <c r="H19" s="82">
        <v>0.04791666666666666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0.05112268518518518</v>
      </c>
      <c r="O19" s="84">
        <f t="shared" si="0"/>
        <v>0.0032060185185185178</v>
      </c>
      <c r="P19" s="83">
        <v>0</v>
      </c>
      <c r="Q19" s="83">
        <f t="shared" si="1"/>
        <v>0</v>
      </c>
      <c r="R19" s="84">
        <f t="shared" si="2"/>
        <v>0.0032060185185185178</v>
      </c>
      <c r="S19" s="85">
        <v>11</v>
      </c>
      <c r="T19" s="86">
        <f t="shared" si="3"/>
        <v>1.8716216216216268</v>
      </c>
      <c r="U19" s="87"/>
    </row>
    <row r="20" spans="1:21" ht="12.75">
      <c r="A20" s="97" t="s">
        <v>202</v>
      </c>
      <c r="B20" s="99" t="s">
        <v>325</v>
      </c>
      <c r="C20" s="30" t="s">
        <v>379</v>
      </c>
      <c r="D20" s="30" t="s">
        <v>173</v>
      </c>
      <c r="E20" s="30" t="s">
        <v>18</v>
      </c>
      <c r="F20" s="30">
        <v>0</v>
      </c>
      <c r="G20" s="67">
        <v>0</v>
      </c>
      <c r="H20" s="82">
        <v>0.0180555555555555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0.021516203703703704</v>
      </c>
      <c r="O20" s="84">
        <f t="shared" si="0"/>
        <v>0.0034606481481482057</v>
      </c>
      <c r="P20" s="83">
        <v>0</v>
      </c>
      <c r="Q20" s="83">
        <f t="shared" si="1"/>
        <v>0</v>
      </c>
      <c r="R20" s="84">
        <f t="shared" si="2"/>
        <v>0.0034606481481482057</v>
      </c>
      <c r="S20" s="85">
        <v>12</v>
      </c>
      <c r="T20" s="86">
        <f t="shared" si="3"/>
        <v>2.02027027027031</v>
      </c>
      <c r="U20" s="87"/>
    </row>
    <row r="21" spans="1:21" ht="12.75">
      <c r="A21" s="97" t="s">
        <v>265</v>
      </c>
      <c r="B21" s="99" t="s">
        <v>340</v>
      </c>
      <c r="C21" s="30" t="s">
        <v>435</v>
      </c>
      <c r="D21" s="30" t="s">
        <v>173</v>
      </c>
      <c r="E21" s="30" t="s">
        <v>18</v>
      </c>
      <c r="F21" s="30">
        <v>0</v>
      </c>
      <c r="G21" s="67">
        <v>0</v>
      </c>
      <c r="H21" s="82">
        <v>0.06527777777777778</v>
      </c>
      <c r="I21" s="83">
        <v>0</v>
      </c>
      <c r="J21" s="83">
        <v>0</v>
      </c>
      <c r="K21" s="83">
        <v>0</v>
      </c>
      <c r="L21" s="83">
        <v>0</v>
      </c>
      <c r="M21" s="83">
        <v>3</v>
      </c>
      <c r="N21" s="84">
        <v>0.06822916666666666</v>
      </c>
      <c r="O21" s="84">
        <f t="shared" si="0"/>
        <v>0.0029513888888888784</v>
      </c>
      <c r="P21" s="83">
        <v>0</v>
      </c>
      <c r="Q21" s="83">
        <f t="shared" si="1"/>
        <v>3</v>
      </c>
      <c r="R21" s="84">
        <f t="shared" si="2"/>
        <v>0.0034722222222222116</v>
      </c>
      <c r="S21" s="85">
        <v>13</v>
      </c>
      <c r="T21" s="86">
        <f t="shared" si="3"/>
        <v>2.0270270270270268</v>
      </c>
      <c r="U21" s="87"/>
    </row>
    <row r="22" spans="1:21" ht="12.75">
      <c r="A22" s="98" t="s">
        <v>311</v>
      </c>
      <c r="B22" s="99" t="s">
        <v>352</v>
      </c>
      <c r="C22" s="30" t="s">
        <v>476</v>
      </c>
      <c r="D22" s="30" t="s">
        <v>173</v>
      </c>
      <c r="E22" s="30" t="s">
        <v>18</v>
      </c>
      <c r="F22" s="30">
        <v>0</v>
      </c>
      <c r="G22" s="67">
        <v>0</v>
      </c>
      <c r="H22" s="82">
        <v>0.09861111111111111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0.10225694444444444</v>
      </c>
      <c r="O22" s="84">
        <f t="shared" si="0"/>
        <v>0.0036458333333333343</v>
      </c>
      <c r="P22" s="83">
        <v>0</v>
      </c>
      <c r="Q22" s="83">
        <f t="shared" si="1"/>
        <v>0</v>
      </c>
      <c r="R22" s="84">
        <f t="shared" si="2"/>
        <v>0.0036458333333333343</v>
      </c>
      <c r="S22" s="85">
        <v>14</v>
      </c>
      <c r="T22" s="86">
        <f t="shared" si="3"/>
        <v>2.128378378378385</v>
      </c>
      <c r="U22" s="87"/>
    </row>
    <row r="23" spans="1:21" ht="12.75">
      <c r="A23" s="97" t="s">
        <v>226</v>
      </c>
      <c r="B23" s="99" t="s">
        <v>333</v>
      </c>
      <c r="C23" s="30" t="s">
        <v>523</v>
      </c>
      <c r="D23" s="30" t="s">
        <v>173</v>
      </c>
      <c r="E23" s="30" t="s">
        <v>18</v>
      </c>
      <c r="F23" s="30">
        <v>0</v>
      </c>
      <c r="G23" s="67">
        <v>0</v>
      </c>
      <c r="H23" s="82">
        <v>0.0361111111111111</v>
      </c>
      <c r="I23" s="83">
        <v>0</v>
      </c>
      <c r="J23" s="83">
        <v>0</v>
      </c>
      <c r="K23" s="83">
        <v>0</v>
      </c>
      <c r="L23" s="83">
        <v>3</v>
      </c>
      <c r="M23" s="83">
        <v>0</v>
      </c>
      <c r="N23" s="84">
        <v>0.03923611111111111</v>
      </c>
      <c r="O23" s="84">
        <f t="shared" si="0"/>
        <v>0.0031250000000000097</v>
      </c>
      <c r="P23" s="83">
        <v>0</v>
      </c>
      <c r="Q23" s="83">
        <f t="shared" si="1"/>
        <v>3</v>
      </c>
      <c r="R23" s="84">
        <f t="shared" si="2"/>
        <v>0.003645833333333343</v>
      </c>
      <c r="S23" s="85">
        <v>15</v>
      </c>
      <c r="T23" s="86">
        <f t="shared" si="3"/>
        <v>2.1283783783783905</v>
      </c>
      <c r="U23" s="87"/>
    </row>
    <row r="24" spans="1:21" ht="12.75">
      <c r="A24" s="97" t="s">
        <v>209</v>
      </c>
      <c r="B24" s="99" t="s">
        <v>325</v>
      </c>
      <c r="C24" s="30" t="s">
        <v>385</v>
      </c>
      <c r="D24" s="30" t="s">
        <v>173</v>
      </c>
      <c r="E24" s="30" t="s">
        <v>18</v>
      </c>
      <c r="F24" s="30">
        <v>0</v>
      </c>
      <c r="G24" s="67">
        <v>0</v>
      </c>
      <c r="H24" s="82">
        <v>0.0236111111111111</v>
      </c>
      <c r="I24" s="83">
        <v>0</v>
      </c>
      <c r="J24" s="83">
        <v>0</v>
      </c>
      <c r="K24" s="83">
        <v>1</v>
      </c>
      <c r="L24" s="83">
        <v>0</v>
      </c>
      <c r="M24" s="83">
        <v>0</v>
      </c>
      <c r="N24" s="84">
        <v>0.028171296296296302</v>
      </c>
      <c r="O24" s="84">
        <f>N24-H24</f>
        <v>0.004560185185185202</v>
      </c>
      <c r="P24" s="83">
        <v>0</v>
      </c>
      <c r="Q24" s="83">
        <f>I24+J24+K24+M24+L24</f>
        <v>1</v>
      </c>
      <c r="R24" s="84">
        <f>O24+Q24*TIMEVALUE("0:00:15")</f>
        <v>0.004733796296296313</v>
      </c>
      <c r="S24" s="85">
        <v>16</v>
      </c>
      <c r="T24" s="86">
        <f>R24/$R$9</f>
        <v>2.763513513513532</v>
      </c>
      <c r="U24" s="87"/>
    </row>
    <row r="25" spans="1:21" ht="12.75">
      <c r="A25" s="98" t="s">
        <v>288</v>
      </c>
      <c r="B25" s="99" t="s">
        <v>349</v>
      </c>
      <c r="C25" s="30" t="s">
        <v>455</v>
      </c>
      <c r="D25" s="30" t="s">
        <v>173</v>
      </c>
      <c r="E25" s="30" t="s">
        <v>18</v>
      </c>
      <c r="F25" s="30">
        <v>0</v>
      </c>
      <c r="G25" s="67">
        <v>0</v>
      </c>
      <c r="H25" s="82">
        <v>0.0805555555555555</v>
      </c>
      <c r="I25" s="83">
        <v>0</v>
      </c>
      <c r="J25" s="83">
        <v>0</v>
      </c>
      <c r="K25" s="83">
        <v>0</v>
      </c>
      <c r="L25" s="83">
        <v>0</v>
      </c>
      <c r="M25" s="83">
        <v>3</v>
      </c>
      <c r="N25" s="84">
        <v>0.08483796296296296</v>
      </c>
      <c r="O25" s="84">
        <f t="shared" si="0"/>
        <v>0.004282407407407457</v>
      </c>
      <c r="P25" s="83">
        <v>0</v>
      </c>
      <c r="Q25" s="83">
        <f t="shared" si="1"/>
        <v>3</v>
      </c>
      <c r="R25" s="84">
        <f t="shared" si="2"/>
        <v>0.00480324074074079</v>
      </c>
      <c r="S25" s="85">
        <v>17</v>
      </c>
      <c r="T25" s="86">
        <f t="shared" si="3"/>
        <v>2.8040540540540912</v>
      </c>
      <c r="U25" s="87"/>
    </row>
    <row r="26" spans="1:21" ht="13.5" customHeight="1">
      <c r="A26" s="97" t="s">
        <v>177</v>
      </c>
      <c r="B26" s="99" t="s">
        <v>321</v>
      </c>
      <c r="C26" s="30" t="s">
        <v>355</v>
      </c>
      <c r="D26" s="30" t="s">
        <v>173</v>
      </c>
      <c r="E26" s="30" t="s">
        <v>18</v>
      </c>
      <c r="F26" s="30">
        <v>0</v>
      </c>
      <c r="G26" s="67">
        <v>0</v>
      </c>
      <c r="H26" s="82">
        <v>0</v>
      </c>
      <c r="I26" s="83">
        <v>2</v>
      </c>
      <c r="J26" s="83">
        <v>0</v>
      </c>
      <c r="K26" s="83">
        <v>3</v>
      </c>
      <c r="L26" s="83">
        <v>2</v>
      </c>
      <c r="M26" s="83">
        <v>4</v>
      </c>
      <c r="N26" s="84">
        <v>0.0036111111111111114</v>
      </c>
      <c r="O26" s="84">
        <f t="shared" si="0"/>
        <v>0.0036111111111111114</v>
      </c>
      <c r="P26" s="83">
        <v>0</v>
      </c>
      <c r="Q26" s="83">
        <f t="shared" si="1"/>
        <v>11</v>
      </c>
      <c r="R26" s="84">
        <f t="shared" si="2"/>
        <v>0.005520833333333334</v>
      </c>
      <c r="S26" s="85">
        <v>18</v>
      </c>
      <c r="T26" s="86">
        <f t="shared" si="3"/>
        <v>3.222972972972983</v>
      </c>
      <c r="U26" s="87"/>
    </row>
    <row r="27" spans="1:21" ht="12.75">
      <c r="A27" s="97" t="s">
        <v>235</v>
      </c>
      <c r="B27" s="99" t="s">
        <v>333</v>
      </c>
      <c r="C27" s="30" t="s">
        <v>524</v>
      </c>
      <c r="D27" s="30" t="s">
        <v>173</v>
      </c>
      <c r="E27" s="30" t="s">
        <v>18</v>
      </c>
      <c r="F27" s="30">
        <v>0</v>
      </c>
      <c r="G27" s="67">
        <v>0</v>
      </c>
      <c r="H27" s="82">
        <v>0.0416666666666667</v>
      </c>
      <c r="I27" s="83">
        <v>0</v>
      </c>
      <c r="J27" s="83">
        <v>0</v>
      </c>
      <c r="K27" s="83">
        <v>0</v>
      </c>
      <c r="L27" s="83">
        <v>3</v>
      </c>
      <c r="M27" s="83">
        <v>0</v>
      </c>
      <c r="N27" s="84">
        <v>0.046747685185185184</v>
      </c>
      <c r="O27" s="84">
        <f t="shared" si="0"/>
        <v>0.005081018518518485</v>
      </c>
      <c r="P27" s="83">
        <v>0</v>
      </c>
      <c r="Q27" s="83">
        <f t="shared" si="1"/>
        <v>3</v>
      </c>
      <c r="R27" s="84">
        <f t="shared" si="2"/>
        <v>0.005601851851851818</v>
      </c>
      <c r="S27" s="85">
        <v>19</v>
      </c>
      <c r="T27" s="86">
        <f t="shared" si="3"/>
        <v>3.2702702702702604</v>
      </c>
      <c r="U27" s="87"/>
    </row>
    <row r="28" spans="1:21" ht="12.75">
      <c r="A28" s="98" t="s">
        <v>303</v>
      </c>
      <c r="B28" s="99" t="s">
        <v>349</v>
      </c>
      <c r="C28" s="30" t="s">
        <v>469</v>
      </c>
      <c r="D28" s="30" t="s">
        <v>173</v>
      </c>
      <c r="E28" s="30" t="s">
        <v>18</v>
      </c>
      <c r="F28" s="30">
        <v>0</v>
      </c>
      <c r="G28" s="67">
        <v>0</v>
      </c>
      <c r="H28" s="82">
        <v>0.0923611111111111</v>
      </c>
      <c r="I28" s="83">
        <v>0</v>
      </c>
      <c r="J28" s="83">
        <v>3</v>
      </c>
      <c r="K28" s="83">
        <v>0</v>
      </c>
      <c r="L28" s="83">
        <v>11</v>
      </c>
      <c r="M28" s="83">
        <v>0</v>
      </c>
      <c r="N28" s="84">
        <v>0.09785879629629629</v>
      </c>
      <c r="O28" s="84">
        <f t="shared" si="0"/>
        <v>0.005497685185185189</v>
      </c>
      <c r="P28" s="83">
        <v>0</v>
      </c>
      <c r="Q28" s="83">
        <f t="shared" si="1"/>
        <v>14</v>
      </c>
      <c r="R28" s="84">
        <f t="shared" si="2"/>
        <v>0.007928240740740744</v>
      </c>
      <c r="S28" s="85">
        <v>20</v>
      </c>
      <c r="T28" s="86">
        <f t="shared" si="3"/>
        <v>4.628378378378394</v>
      </c>
      <c r="U28" s="87"/>
    </row>
    <row r="29" spans="1:21" ht="12.75">
      <c r="A29" s="97" t="s">
        <v>205</v>
      </c>
      <c r="B29" s="99" t="s">
        <v>321</v>
      </c>
      <c r="C29" s="30" t="s">
        <v>381</v>
      </c>
      <c r="D29" s="30" t="s">
        <v>173</v>
      </c>
      <c r="E29" s="30" t="s">
        <v>18</v>
      </c>
      <c r="F29" s="30">
        <v>0</v>
      </c>
      <c r="G29" s="67">
        <v>0</v>
      </c>
      <c r="H29" s="82">
        <v>0.0201388888888888</v>
      </c>
      <c r="I29" s="83">
        <v>2</v>
      </c>
      <c r="J29" s="83">
        <v>0</v>
      </c>
      <c r="K29" s="83">
        <v>0</v>
      </c>
      <c r="L29" s="83">
        <v>0</v>
      </c>
      <c r="M29" s="83">
        <v>10</v>
      </c>
      <c r="N29" s="84">
        <v>0.02648148148148148</v>
      </c>
      <c r="O29" s="84">
        <f t="shared" si="0"/>
        <v>0.006342592592592681</v>
      </c>
      <c r="P29" s="83">
        <v>0</v>
      </c>
      <c r="Q29" s="83">
        <f t="shared" si="1"/>
        <v>12</v>
      </c>
      <c r="R29" s="84">
        <f t="shared" si="2"/>
        <v>0.008425925925926014</v>
      </c>
      <c r="S29" s="85">
        <v>21</v>
      </c>
      <c r="T29" s="86">
        <f t="shared" si="3"/>
        <v>4.918918918918985</v>
      </c>
      <c r="U29" s="87"/>
    </row>
    <row r="30" spans="1:21" ht="12.75">
      <c r="A30" s="98" t="s">
        <v>315</v>
      </c>
      <c r="B30" s="99" t="s">
        <v>352</v>
      </c>
      <c r="C30" s="30" t="s">
        <v>490</v>
      </c>
      <c r="D30" s="30" t="s">
        <v>173</v>
      </c>
      <c r="E30" s="30" t="s">
        <v>18</v>
      </c>
      <c r="F30" s="30">
        <v>0</v>
      </c>
      <c r="G30" s="67">
        <v>0</v>
      </c>
      <c r="H30" s="82">
        <v>0.101388888888889</v>
      </c>
      <c r="I30" s="83">
        <v>3</v>
      </c>
      <c r="J30" s="83">
        <v>0</v>
      </c>
      <c r="K30" s="83">
        <v>0</v>
      </c>
      <c r="L30" s="83">
        <v>0</v>
      </c>
      <c r="M30" s="83" t="s">
        <v>485</v>
      </c>
      <c r="N30" s="84">
        <v>0.1072800925925926</v>
      </c>
      <c r="O30" s="84">
        <f t="shared" si="0"/>
        <v>0.005891203703703593</v>
      </c>
      <c r="P30" s="83">
        <v>1</v>
      </c>
      <c r="Q30" s="83" t="e">
        <f t="shared" si="1"/>
        <v>#VALUE!</v>
      </c>
      <c r="R30" s="84" t="e">
        <f t="shared" si="2"/>
        <v>#VALUE!</v>
      </c>
      <c r="S30" s="85">
        <v>22</v>
      </c>
      <c r="T30" s="86" t="e">
        <f t="shared" si="3"/>
        <v>#VALUE!</v>
      </c>
      <c r="U30" s="87"/>
    </row>
    <row r="31" spans="1:21" ht="12.75">
      <c r="A31" s="63"/>
      <c r="B31" s="88"/>
      <c r="C31" s="103" t="s">
        <v>19</v>
      </c>
      <c r="D31" s="103"/>
      <c r="E31" s="103"/>
      <c r="F31" s="103"/>
      <c r="G31" s="89" t="e">
        <f>SUM(#REF!)*2</f>
        <v>#REF!</v>
      </c>
      <c r="H31" s="90"/>
      <c r="I31" s="91"/>
      <c r="J31" s="91"/>
      <c r="K31" s="91"/>
      <c r="L31" s="91"/>
      <c r="M31" s="91"/>
      <c r="N31" s="92"/>
      <c r="O31" s="92"/>
      <c r="P31" s="91"/>
      <c r="Q31" s="91"/>
      <c r="R31" s="92"/>
      <c r="S31" s="63"/>
      <c r="T31" s="63"/>
      <c r="U31" s="61"/>
    </row>
    <row r="32" spans="1:21" ht="12.75">
      <c r="A32" s="63"/>
      <c r="B32" s="88"/>
      <c r="C32" s="93"/>
      <c r="D32" s="93"/>
      <c r="E32" s="93"/>
      <c r="F32" s="93"/>
      <c r="G32" s="94"/>
      <c r="H32" s="65"/>
      <c r="I32" s="94"/>
      <c r="J32" s="63"/>
      <c r="K32" s="63"/>
      <c r="L32" s="63"/>
      <c r="M32" s="63"/>
      <c r="N32" s="63"/>
      <c r="O32" s="63"/>
      <c r="P32" s="95"/>
      <c r="Q32" s="63"/>
      <c r="R32" s="63"/>
      <c r="S32" s="63"/>
      <c r="T32" s="63"/>
      <c r="U32" s="61"/>
    </row>
    <row r="33" spans="1:21" ht="12.75">
      <c r="A33" s="63"/>
      <c r="B33" s="63"/>
      <c r="C33" s="63"/>
      <c r="D33" s="63"/>
      <c r="E33" s="63"/>
      <c r="F33" s="63"/>
      <c r="G33" s="63"/>
      <c r="H33" s="65"/>
      <c r="I33" s="63"/>
      <c r="J33" s="63"/>
      <c r="K33" s="63"/>
      <c r="L33" s="63"/>
      <c r="M33" s="63"/>
      <c r="N33" s="63"/>
      <c r="O33" s="63"/>
      <c r="P33" s="95"/>
      <c r="Q33" s="63"/>
      <c r="R33" s="63"/>
      <c r="S33" s="63"/>
      <c r="T33" s="63"/>
      <c r="U33" s="61"/>
    </row>
    <row r="34" spans="1:21" ht="12.75">
      <c r="A34" s="63"/>
      <c r="B34" s="63"/>
      <c r="C34" s="104" t="s">
        <v>499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96"/>
      <c r="Q34" s="63"/>
      <c r="R34" s="63"/>
      <c r="S34" s="63"/>
      <c r="T34" s="63"/>
      <c r="U34" s="61"/>
    </row>
  </sheetData>
  <sheetProtection/>
  <mergeCells count="11">
    <mergeCell ref="O1:T1"/>
    <mergeCell ref="O2:Q2"/>
    <mergeCell ref="H3:N3"/>
    <mergeCell ref="Q3:U3"/>
    <mergeCell ref="H8:M8"/>
    <mergeCell ref="C31:F31"/>
    <mergeCell ref="C34:O34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50" zoomScaleNormal="150" zoomScalePageLayoutView="0" workbookViewId="0" topLeftCell="A1">
      <selection activeCell="L21" sqref="L21"/>
    </sheetView>
  </sheetViews>
  <sheetFormatPr defaultColWidth="9.00390625" defaultRowHeight="12.75"/>
  <cols>
    <col min="1" max="1" width="7.75390625" style="0" bestFit="1" customWidth="1"/>
    <col min="2" max="2" width="11.125" style="0" customWidth="1"/>
    <col min="3" max="3" width="14.25390625" style="0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506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12.75">
      <c r="A9" s="98" t="s">
        <v>314</v>
      </c>
      <c r="B9" s="99" t="s">
        <v>351</v>
      </c>
      <c r="C9" s="30" t="s">
        <v>479</v>
      </c>
      <c r="D9" s="30" t="s">
        <v>173</v>
      </c>
      <c r="E9" s="30" t="s">
        <v>20</v>
      </c>
      <c r="F9" s="30">
        <v>0</v>
      </c>
      <c r="G9" s="67">
        <v>0</v>
      </c>
      <c r="H9" s="82">
        <v>0.100694444444444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0.10416666666666667</v>
      </c>
      <c r="O9" s="84">
        <f aca="true" t="shared" si="0" ref="O9:O18">N9-H9</f>
        <v>0.003472222222222668</v>
      </c>
      <c r="P9" s="83">
        <v>0</v>
      </c>
      <c r="Q9" s="83">
        <f aca="true" t="shared" si="1" ref="Q9:Q18">I9+J9+K9+M9+L9</f>
        <v>0</v>
      </c>
      <c r="R9" s="84">
        <f aca="true" t="shared" si="2" ref="R9:R18">O9+Q9*TIMEVALUE("0:00:15")</f>
        <v>0.003472222222222668</v>
      </c>
      <c r="S9" s="85">
        <v>1</v>
      </c>
      <c r="T9" s="86">
        <f>R9/$R$9</f>
        <v>1</v>
      </c>
      <c r="U9" s="87"/>
    </row>
    <row r="10" spans="1:21" ht="12.75">
      <c r="A10" s="98" t="s">
        <v>294</v>
      </c>
      <c r="B10" s="99" t="s">
        <v>348</v>
      </c>
      <c r="C10" s="30" t="s">
        <v>460</v>
      </c>
      <c r="D10" s="30" t="s">
        <v>173</v>
      </c>
      <c r="E10" s="30" t="s">
        <v>20</v>
      </c>
      <c r="F10" s="30">
        <v>0</v>
      </c>
      <c r="G10" s="67">
        <v>0</v>
      </c>
      <c r="H10" s="82">
        <v>0.0847222222222222</v>
      </c>
      <c r="I10" s="83">
        <v>0</v>
      </c>
      <c r="J10" s="83">
        <v>0</v>
      </c>
      <c r="K10" s="83">
        <v>3</v>
      </c>
      <c r="L10" s="83">
        <v>1</v>
      </c>
      <c r="M10" s="83">
        <v>0</v>
      </c>
      <c r="N10" s="84">
        <v>0.08877314814814814</v>
      </c>
      <c r="O10" s="84">
        <f t="shared" si="0"/>
        <v>0.004050925925925944</v>
      </c>
      <c r="P10" s="83">
        <v>0</v>
      </c>
      <c r="Q10" s="83">
        <f t="shared" si="1"/>
        <v>4</v>
      </c>
      <c r="R10" s="84">
        <f t="shared" si="2"/>
        <v>0.0047453703703703885</v>
      </c>
      <c r="S10" s="85">
        <v>2</v>
      </c>
      <c r="T10" s="86">
        <f aca="true" t="shared" si="3" ref="T10:T18">R10/$R$9</f>
        <v>1.3666666666664964</v>
      </c>
      <c r="U10" s="87"/>
    </row>
    <row r="11" spans="1:21" ht="12.75">
      <c r="A11" s="98" t="s">
        <v>287</v>
      </c>
      <c r="B11" s="99" t="s">
        <v>348</v>
      </c>
      <c r="C11" s="30" t="s">
        <v>454</v>
      </c>
      <c r="D11" s="30" t="s">
        <v>173</v>
      </c>
      <c r="E11" s="30" t="s">
        <v>20</v>
      </c>
      <c r="F11" s="30">
        <v>0</v>
      </c>
      <c r="G11" s="67">
        <v>0</v>
      </c>
      <c r="H11" s="82">
        <v>0.0798611111111111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0.08446759259259258</v>
      </c>
      <c r="O11" s="84">
        <f t="shared" si="0"/>
        <v>0.004606481481481475</v>
      </c>
      <c r="P11" s="83">
        <v>0</v>
      </c>
      <c r="Q11" s="83">
        <f t="shared" si="1"/>
        <v>1</v>
      </c>
      <c r="R11" s="84">
        <f t="shared" si="2"/>
        <v>0.004780092592592587</v>
      </c>
      <c r="S11" s="85">
        <v>3</v>
      </c>
      <c r="T11" s="86">
        <f t="shared" si="3"/>
        <v>1.3766666666664882</v>
      </c>
      <c r="U11" s="87"/>
    </row>
    <row r="12" spans="1:21" ht="14.25" customHeight="1">
      <c r="A12" s="97" t="s">
        <v>217</v>
      </c>
      <c r="B12" s="99" t="s">
        <v>333</v>
      </c>
      <c r="C12" s="30" t="s">
        <v>392</v>
      </c>
      <c r="D12" s="30" t="s">
        <v>173</v>
      </c>
      <c r="E12" s="30" t="s">
        <v>20</v>
      </c>
      <c r="F12" s="30">
        <v>0</v>
      </c>
      <c r="G12" s="67">
        <v>0</v>
      </c>
      <c r="H12" s="82">
        <v>0.03125</v>
      </c>
      <c r="I12" s="83">
        <v>0</v>
      </c>
      <c r="J12" s="83">
        <v>0</v>
      </c>
      <c r="K12" s="83">
        <v>1</v>
      </c>
      <c r="L12" s="83">
        <v>1</v>
      </c>
      <c r="M12" s="83">
        <v>0</v>
      </c>
      <c r="N12" s="84">
        <v>0.0362037037037037</v>
      </c>
      <c r="O12" s="84">
        <f t="shared" si="0"/>
        <v>0.004953703703703703</v>
      </c>
      <c r="P12" s="83">
        <v>0</v>
      </c>
      <c r="Q12" s="83">
        <f t="shared" si="1"/>
        <v>2</v>
      </c>
      <c r="R12" s="84">
        <f t="shared" si="2"/>
        <v>0.005300925925925925</v>
      </c>
      <c r="S12" s="85">
        <v>4</v>
      </c>
      <c r="T12" s="86">
        <f t="shared" si="3"/>
        <v>1.5266666666664706</v>
      </c>
      <c r="U12" s="87"/>
    </row>
    <row r="13" spans="1:21" ht="13.5" customHeight="1">
      <c r="A13" s="97" t="s">
        <v>192</v>
      </c>
      <c r="B13" s="99" t="s">
        <v>325</v>
      </c>
      <c r="C13" s="30" t="s">
        <v>369</v>
      </c>
      <c r="D13" s="30" t="s">
        <v>173</v>
      </c>
      <c r="E13" s="30" t="s">
        <v>20</v>
      </c>
      <c r="F13" s="30">
        <v>0</v>
      </c>
      <c r="G13" s="67">
        <v>0</v>
      </c>
      <c r="H13" s="82">
        <v>0.0111111111111111</v>
      </c>
      <c r="I13" s="83">
        <v>0</v>
      </c>
      <c r="J13" s="83">
        <v>0</v>
      </c>
      <c r="K13" s="83">
        <v>2</v>
      </c>
      <c r="L13" s="83">
        <v>0</v>
      </c>
      <c r="M13" s="83">
        <v>0</v>
      </c>
      <c r="N13" s="84">
        <v>0.016493055555555556</v>
      </c>
      <c r="O13" s="84">
        <f t="shared" si="0"/>
        <v>0.0053819444444444565</v>
      </c>
      <c r="P13" s="83">
        <v>0</v>
      </c>
      <c r="Q13" s="83">
        <f t="shared" si="1"/>
        <v>2</v>
      </c>
      <c r="R13" s="84">
        <f t="shared" si="2"/>
        <v>0.005729166666666678</v>
      </c>
      <c r="S13" s="85">
        <v>5</v>
      </c>
      <c r="T13" s="86">
        <f t="shared" si="3"/>
        <v>1.6499999999997916</v>
      </c>
      <c r="U13" s="87"/>
    </row>
    <row r="14" spans="1:21" ht="12.75">
      <c r="A14" s="97" t="s">
        <v>186</v>
      </c>
      <c r="B14" s="99" t="s">
        <v>321</v>
      </c>
      <c r="C14" s="30" t="s">
        <v>519</v>
      </c>
      <c r="D14" s="30" t="s">
        <v>173</v>
      </c>
      <c r="E14" s="30" t="s">
        <v>20</v>
      </c>
      <c r="F14" s="30">
        <v>0</v>
      </c>
      <c r="G14" s="67">
        <v>0</v>
      </c>
      <c r="H14" s="82">
        <v>0.006944444444444444</v>
      </c>
      <c r="I14" s="83">
        <v>3</v>
      </c>
      <c r="J14" s="83">
        <v>0</v>
      </c>
      <c r="K14" s="83">
        <v>1</v>
      </c>
      <c r="L14" s="83">
        <v>0</v>
      </c>
      <c r="M14" s="83">
        <v>0</v>
      </c>
      <c r="N14" s="84">
        <v>0.012638888888888889</v>
      </c>
      <c r="O14" s="84">
        <f t="shared" si="0"/>
        <v>0.005694444444444445</v>
      </c>
      <c r="P14" s="83">
        <v>0</v>
      </c>
      <c r="Q14" s="83">
        <f t="shared" si="1"/>
        <v>4</v>
      </c>
      <c r="R14" s="84">
        <f t="shared" si="2"/>
        <v>0.006388888888888889</v>
      </c>
      <c r="S14" s="85">
        <v>6</v>
      </c>
      <c r="T14" s="86">
        <f t="shared" si="3"/>
        <v>1.839999999999764</v>
      </c>
      <c r="U14" s="87"/>
    </row>
    <row r="15" spans="1:21" ht="12.75">
      <c r="A15" s="98" t="s">
        <v>319</v>
      </c>
      <c r="B15" s="99" t="s">
        <v>352</v>
      </c>
      <c r="C15" s="30" t="s">
        <v>483</v>
      </c>
      <c r="D15" s="30" t="s">
        <v>173</v>
      </c>
      <c r="E15" s="30" t="s">
        <v>20</v>
      </c>
      <c r="F15" s="30">
        <v>0</v>
      </c>
      <c r="G15" s="67">
        <v>0</v>
      </c>
      <c r="H15" s="82">
        <v>0.104166666666667</v>
      </c>
      <c r="I15" s="83">
        <v>3</v>
      </c>
      <c r="J15" s="83">
        <v>0</v>
      </c>
      <c r="K15" s="83">
        <v>1</v>
      </c>
      <c r="L15" s="83">
        <v>0</v>
      </c>
      <c r="M15" s="83">
        <v>1</v>
      </c>
      <c r="N15" s="84">
        <v>0.10982638888888889</v>
      </c>
      <c r="O15" s="84">
        <f t="shared" si="0"/>
        <v>0.005659722222221886</v>
      </c>
      <c r="P15" s="83">
        <v>0</v>
      </c>
      <c r="Q15" s="83">
        <f t="shared" si="1"/>
        <v>5</v>
      </c>
      <c r="R15" s="84">
        <f t="shared" si="2"/>
        <v>0.006527777777777442</v>
      </c>
      <c r="S15" s="85">
        <v>7</v>
      </c>
      <c r="T15" s="86">
        <f t="shared" si="3"/>
        <v>1.879999999999662</v>
      </c>
      <c r="U15" s="87"/>
    </row>
    <row r="16" spans="1:21" ht="12.75">
      <c r="A16" s="98" t="s">
        <v>281</v>
      </c>
      <c r="B16" s="99" t="s">
        <v>349</v>
      </c>
      <c r="C16" s="30" t="s">
        <v>449</v>
      </c>
      <c r="D16" s="30" t="s">
        <v>173</v>
      </c>
      <c r="E16" s="30" t="s">
        <v>20</v>
      </c>
      <c r="F16" s="30">
        <v>0</v>
      </c>
      <c r="G16" s="67">
        <v>0</v>
      </c>
      <c r="H16" s="82">
        <v>0.075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0.08189814814814815</v>
      </c>
      <c r="O16" s="84">
        <f t="shared" si="0"/>
        <v>0.006898148148148153</v>
      </c>
      <c r="P16" s="83">
        <v>0</v>
      </c>
      <c r="Q16" s="83">
        <f t="shared" si="1"/>
        <v>0</v>
      </c>
      <c r="R16" s="84">
        <f t="shared" si="2"/>
        <v>0.006898148148148153</v>
      </c>
      <c r="S16" s="85">
        <v>8</v>
      </c>
      <c r="T16" s="86">
        <f t="shared" si="3"/>
        <v>1.9866666666664132</v>
      </c>
      <c r="U16" s="87"/>
    </row>
    <row r="17" spans="1:21" ht="12.75">
      <c r="A17" s="97" t="s">
        <v>252</v>
      </c>
      <c r="B17" s="99" t="s">
        <v>340</v>
      </c>
      <c r="C17" s="30" t="s">
        <v>423</v>
      </c>
      <c r="D17" s="30" t="s">
        <v>173</v>
      </c>
      <c r="E17" s="30" t="s">
        <v>20</v>
      </c>
      <c r="F17" s="30">
        <v>0</v>
      </c>
      <c r="G17" s="67">
        <v>0</v>
      </c>
      <c r="H17" s="82">
        <v>0.0534722222222222</v>
      </c>
      <c r="I17" s="83">
        <v>0</v>
      </c>
      <c r="J17" s="83">
        <v>0</v>
      </c>
      <c r="K17" s="83">
        <v>0</v>
      </c>
      <c r="L17" s="83">
        <v>13</v>
      </c>
      <c r="M17" s="83">
        <v>0</v>
      </c>
      <c r="N17" s="84">
        <v>0.05935185185185185</v>
      </c>
      <c r="O17" s="84">
        <f t="shared" si="0"/>
        <v>0.005879629629629651</v>
      </c>
      <c r="P17" s="83">
        <v>0</v>
      </c>
      <c r="Q17" s="83">
        <f t="shared" si="1"/>
        <v>13</v>
      </c>
      <c r="R17" s="84">
        <f t="shared" si="2"/>
        <v>0.008136574074074096</v>
      </c>
      <c r="S17" s="85">
        <v>9</v>
      </c>
      <c r="T17" s="86">
        <f t="shared" si="3"/>
        <v>2.343333333333039</v>
      </c>
      <c r="U17" s="87"/>
    </row>
    <row r="18" spans="1:21" ht="12.75">
      <c r="A18" s="97" t="s">
        <v>195</v>
      </c>
      <c r="B18" s="99" t="s">
        <v>321</v>
      </c>
      <c r="C18" s="30" t="s">
        <v>371</v>
      </c>
      <c r="D18" s="30" t="s">
        <v>173</v>
      </c>
      <c r="E18" s="30" t="s">
        <v>20</v>
      </c>
      <c r="F18" s="30">
        <v>0</v>
      </c>
      <c r="G18" s="67">
        <v>0</v>
      </c>
      <c r="H18" s="82">
        <v>0.0131944444444444</v>
      </c>
      <c r="I18" s="83">
        <v>0</v>
      </c>
      <c r="J18" s="83">
        <v>0</v>
      </c>
      <c r="K18" s="83">
        <v>0</v>
      </c>
      <c r="L18" s="83">
        <v>10</v>
      </c>
      <c r="M18" s="83">
        <v>3</v>
      </c>
      <c r="N18" s="84">
        <v>0.020497685185185185</v>
      </c>
      <c r="O18" s="84">
        <f t="shared" si="0"/>
        <v>0.0073032407407407855</v>
      </c>
      <c r="P18" s="83">
        <v>0</v>
      </c>
      <c r="Q18" s="83">
        <f t="shared" si="1"/>
        <v>13</v>
      </c>
      <c r="R18" s="84">
        <f t="shared" si="2"/>
        <v>0.00956018518518523</v>
      </c>
      <c r="S18" s="85">
        <v>10</v>
      </c>
      <c r="T18" s="86">
        <f t="shared" si="3"/>
        <v>2.7533333333329932</v>
      </c>
      <c r="U18" s="87"/>
    </row>
    <row r="19" spans="1:21" ht="12.75">
      <c r="A19" s="63"/>
      <c r="B19" s="88"/>
      <c r="C19" s="103" t="s">
        <v>19</v>
      </c>
      <c r="D19" s="103"/>
      <c r="E19" s="103"/>
      <c r="F19" s="103"/>
      <c r="G19" s="89" t="e">
        <f>SUM(#REF!)*2</f>
        <v>#REF!</v>
      </c>
      <c r="H19" s="90"/>
      <c r="I19" s="91"/>
      <c r="J19" s="91"/>
      <c r="K19" s="91"/>
      <c r="L19" s="91"/>
      <c r="M19" s="91"/>
      <c r="N19" s="92"/>
      <c r="O19" s="92"/>
      <c r="P19" s="91"/>
      <c r="Q19" s="91"/>
      <c r="R19" s="92"/>
      <c r="S19" s="63"/>
      <c r="T19" s="63"/>
      <c r="U19" s="61"/>
    </row>
    <row r="20" spans="1:21" ht="12.75">
      <c r="A20" s="63"/>
      <c r="B20" s="88"/>
      <c r="C20" s="93"/>
      <c r="D20" s="93"/>
      <c r="E20" s="93"/>
      <c r="F20" s="93"/>
      <c r="G20" s="94"/>
      <c r="H20" s="65"/>
      <c r="I20" s="94"/>
      <c r="J20" s="63"/>
      <c r="K20" s="63"/>
      <c r="L20" s="63"/>
      <c r="M20" s="63"/>
      <c r="N20" s="63"/>
      <c r="O20" s="63"/>
      <c r="P20" s="95"/>
      <c r="Q20" s="63"/>
      <c r="R20" s="63"/>
      <c r="S20" s="63"/>
      <c r="T20" s="63"/>
      <c r="U20" s="61"/>
    </row>
    <row r="21" spans="1:21" ht="12.75">
      <c r="A21" s="63"/>
      <c r="B21" s="63"/>
      <c r="C21" s="63"/>
      <c r="D21" s="63"/>
      <c r="E21" s="63"/>
      <c r="F21" s="63"/>
      <c r="G21" s="63"/>
      <c r="H21" s="65"/>
      <c r="I21" s="63"/>
      <c r="J21" s="63"/>
      <c r="K21" s="63"/>
      <c r="L21" s="63"/>
      <c r="M21" s="63"/>
      <c r="N21" s="63"/>
      <c r="O21" s="63"/>
      <c r="P21" s="95"/>
      <c r="Q21" s="63"/>
      <c r="R21" s="63"/>
      <c r="S21" s="63"/>
      <c r="T21" s="63"/>
      <c r="U21" s="61"/>
    </row>
    <row r="22" spans="1:21" ht="12.75">
      <c r="A22" s="63"/>
      <c r="B22" s="63"/>
      <c r="C22" s="104" t="s">
        <v>499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96"/>
      <c r="Q22" s="63"/>
      <c r="R22" s="63"/>
      <c r="S22" s="63"/>
      <c r="T22" s="63"/>
      <c r="U22" s="61"/>
    </row>
  </sheetData>
  <sheetProtection/>
  <mergeCells count="11">
    <mergeCell ref="O1:T1"/>
    <mergeCell ref="O2:Q2"/>
    <mergeCell ref="H3:N3"/>
    <mergeCell ref="Q3:U3"/>
    <mergeCell ref="H8:M8"/>
    <mergeCell ref="C19:F19"/>
    <mergeCell ref="C22:O22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6"/>
  <sheetViews>
    <sheetView zoomScale="110" zoomScaleNormal="110" zoomScalePageLayoutView="0" workbookViewId="0" topLeftCell="A86">
      <selection activeCell="M110" sqref="M110"/>
    </sheetView>
  </sheetViews>
  <sheetFormatPr defaultColWidth="9.00390625" defaultRowHeight="12.75"/>
  <cols>
    <col min="1" max="1" width="7.75390625" style="0" bestFit="1" customWidth="1"/>
    <col min="2" max="2" width="14.75390625" style="0" customWidth="1"/>
    <col min="3" max="3" width="19.75390625" style="0" bestFit="1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110" t="s">
        <v>169</v>
      </c>
      <c r="I3" s="110"/>
      <c r="J3" s="110"/>
      <c r="K3" s="110"/>
      <c r="L3" s="110"/>
      <c r="M3" s="110"/>
      <c r="N3" s="110"/>
      <c r="Q3" s="111" t="s">
        <v>500</v>
      </c>
      <c r="R3" s="111"/>
      <c r="S3" s="111"/>
      <c r="T3" s="111"/>
      <c r="U3" s="111"/>
    </row>
    <row r="4" spans="1:21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61"/>
    </row>
    <row r="5" spans="1:21" ht="12.75">
      <c r="A5" s="62"/>
      <c r="B5" s="63"/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1"/>
    </row>
    <row r="6" spans="1:21" ht="12.75">
      <c r="A6" s="62"/>
      <c r="B6" s="107" t="s">
        <v>3</v>
      </c>
      <c r="C6" s="107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7" t="s">
        <v>501</v>
      </c>
      <c r="P6" s="107"/>
      <c r="Q6" s="107"/>
      <c r="R6" s="107"/>
      <c r="S6" s="107"/>
      <c r="T6" s="107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1" t="s">
        <v>23</v>
      </c>
      <c r="I8" s="102"/>
      <c r="J8" s="102"/>
      <c r="K8" s="102"/>
      <c r="L8" s="102"/>
      <c r="M8" s="102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193</v>
      </c>
      <c r="B9" s="99" t="s">
        <v>326</v>
      </c>
      <c r="C9" s="30" t="s">
        <v>107</v>
      </c>
      <c r="D9" s="30" t="s">
        <v>32</v>
      </c>
      <c r="E9" s="30" t="s">
        <v>20</v>
      </c>
      <c r="F9" s="30">
        <v>0</v>
      </c>
      <c r="G9" s="67">
        <v>0</v>
      </c>
      <c r="H9" s="82">
        <v>0.0118055555555556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0.014664351851851852</v>
      </c>
      <c r="O9" s="84">
        <f aca="true" t="shared" si="0" ref="O9:O40">N9-H9</f>
        <v>0.0028587962962962517</v>
      </c>
      <c r="P9" s="83">
        <v>0</v>
      </c>
      <c r="Q9" s="83">
        <f aca="true" t="shared" si="1" ref="Q9:Q40">I9+J9+K9+M9+L9</f>
        <v>0</v>
      </c>
      <c r="R9" s="84">
        <f aca="true" t="shared" si="2" ref="R9:R40">O9+Q9*TIMEVALUE("0:00:15")</f>
        <v>0.0028587962962962517</v>
      </c>
      <c r="S9" s="85">
        <v>1</v>
      </c>
      <c r="T9" s="86">
        <f aca="true" t="shared" si="3" ref="T9:T30">R9/$R$33</f>
        <v>0.48242187499999234</v>
      </c>
      <c r="U9" s="87" t="s">
        <v>57</v>
      </c>
    </row>
    <row r="10" spans="1:21" ht="12.75">
      <c r="A10" s="97" t="s">
        <v>222</v>
      </c>
      <c r="B10" s="99" t="s">
        <v>329</v>
      </c>
      <c r="C10" s="30" t="s">
        <v>494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0.0333333333333333</v>
      </c>
      <c r="I10" s="83">
        <v>0</v>
      </c>
      <c r="J10" s="83">
        <v>0</v>
      </c>
      <c r="K10" s="83">
        <v>1</v>
      </c>
      <c r="L10" s="83">
        <v>0</v>
      </c>
      <c r="M10" s="83">
        <v>0</v>
      </c>
      <c r="N10" s="84">
        <v>0.03616898148148148</v>
      </c>
      <c r="O10" s="84">
        <f t="shared" si="0"/>
        <v>0.0028356481481481843</v>
      </c>
      <c r="P10" s="83">
        <v>0</v>
      </c>
      <c r="Q10" s="83">
        <f t="shared" si="1"/>
        <v>1</v>
      </c>
      <c r="R10" s="84">
        <f t="shared" si="2"/>
        <v>0.0030092592592592953</v>
      </c>
      <c r="S10" s="85">
        <v>2</v>
      </c>
      <c r="T10" s="86">
        <f t="shared" si="3"/>
        <v>0.507812500000006</v>
      </c>
      <c r="U10" s="87" t="s">
        <v>57</v>
      </c>
    </row>
    <row r="11" spans="1:21" ht="12.75">
      <c r="A11" s="97" t="s">
        <v>220</v>
      </c>
      <c r="B11" s="99" t="s">
        <v>336</v>
      </c>
      <c r="C11" s="30" t="s">
        <v>395</v>
      </c>
      <c r="D11" s="30" t="s">
        <v>32</v>
      </c>
      <c r="E11" s="30" t="s">
        <v>20</v>
      </c>
      <c r="F11" s="30">
        <v>0</v>
      </c>
      <c r="G11" s="67">
        <v>0</v>
      </c>
      <c r="H11" s="82">
        <v>0.03194444444444445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0.034826388888888886</v>
      </c>
      <c r="O11" s="84">
        <f t="shared" si="0"/>
        <v>0.002881944444444437</v>
      </c>
      <c r="P11" s="83">
        <v>0</v>
      </c>
      <c r="Q11" s="83">
        <f t="shared" si="1"/>
        <v>1</v>
      </c>
      <c r="R11" s="84">
        <f t="shared" si="2"/>
        <v>0.003055555555555548</v>
      </c>
      <c r="S11" s="85">
        <v>3</v>
      </c>
      <c r="T11" s="86">
        <f t="shared" si="3"/>
        <v>0.5156249999999986</v>
      </c>
      <c r="U11" s="87" t="s">
        <v>55</v>
      </c>
    </row>
    <row r="12" spans="1:21" ht="12.75">
      <c r="A12" s="97" t="s">
        <v>247</v>
      </c>
      <c r="B12" s="99" t="s">
        <v>336</v>
      </c>
      <c r="C12" s="30" t="s">
        <v>417</v>
      </c>
      <c r="D12" s="30" t="s">
        <v>32</v>
      </c>
      <c r="E12" s="30" t="s">
        <v>20</v>
      </c>
      <c r="F12" s="30">
        <v>0</v>
      </c>
      <c r="G12" s="67">
        <v>0</v>
      </c>
      <c r="H12" s="82">
        <v>0.049305555555555554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0.05234953703703704</v>
      </c>
      <c r="O12" s="84">
        <f t="shared" si="0"/>
        <v>0.0030439814814814878</v>
      </c>
      <c r="P12" s="83">
        <v>0</v>
      </c>
      <c r="Q12" s="83">
        <f t="shared" si="1"/>
        <v>1</v>
      </c>
      <c r="R12" s="84">
        <f t="shared" si="2"/>
        <v>0.0032175925925925987</v>
      </c>
      <c r="S12" s="85">
        <v>4</v>
      </c>
      <c r="T12" s="86">
        <f t="shared" si="3"/>
        <v>0.5429687500000009</v>
      </c>
      <c r="U12" s="87"/>
    </row>
    <row r="13" spans="1:21" ht="12.75">
      <c r="A13" s="97" t="s">
        <v>213</v>
      </c>
      <c r="B13" s="99" t="s">
        <v>329</v>
      </c>
      <c r="C13" s="30" t="s">
        <v>388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0.0263888888888889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0.02957175925925926</v>
      </c>
      <c r="O13" s="84">
        <f t="shared" si="0"/>
        <v>0.0031828703703703602</v>
      </c>
      <c r="P13" s="83">
        <v>0</v>
      </c>
      <c r="Q13" s="83">
        <f t="shared" si="1"/>
        <v>1</v>
      </c>
      <c r="R13" s="84">
        <f t="shared" si="2"/>
        <v>0.003356481481481471</v>
      </c>
      <c r="S13" s="85">
        <v>5</v>
      </c>
      <c r="T13" s="86">
        <f t="shared" si="3"/>
        <v>0.5664062499999981</v>
      </c>
      <c r="U13" s="87"/>
    </row>
    <row r="14" spans="1:21" ht="12.75">
      <c r="A14" s="97" t="s">
        <v>255</v>
      </c>
      <c r="B14" s="99" t="s">
        <v>342</v>
      </c>
      <c r="C14" s="30" t="s">
        <v>426</v>
      </c>
      <c r="D14" s="30" t="s">
        <v>32</v>
      </c>
      <c r="E14" s="30" t="s">
        <v>20</v>
      </c>
      <c r="F14" s="30">
        <v>0</v>
      </c>
      <c r="G14" s="67">
        <v>0</v>
      </c>
      <c r="H14" s="82">
        <v>0.0555555555555555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0.0590162037037037</v>
      </c>
      <c r="O14" s="84">
        <f t="shared" si="0"/>
        <v>0.0034606481481482057</v>
      </c>
      <c r="P14" s="83">
        <v>0</v>
      </c>
      <c r="Q14" s="83">
        <f t="shared" si="1"/>
        <v>0</v>
      </c>
      <c r="R14" s="84">
        <f t="shared" si="2"/>
        <v>0.0034606481481482057</v>
      </c>
      <c r="S14" s="85">
        <v>7</v>
      </c>
      <c r="T14" s="86">
        <f t="shared" si="3"/>
        <v>0.5839843750000095</v>
      </c>
      <c r="U14" s="87"/>
    </row>
    <row r="15" spans="1:21" ht="13.5" customHeight="1">
      <c r="A15" s="97" t="s">
        <v>274</v>
      </c>
      <c r="B15" s="99" t="s">
        <v>343</v>
      </c>
      <c r="C15" s="30" t="s">
        <v>442</v>
      </c>
      <c r="D15" s="30" t="s">
        <v>32</v>
      </c>
      <c r="E15" s="30" t="s">
        <v>20</v>
      </c>
      <c r="F15" s="30">
        <v>0</v>
      </c>
      <c r="G15" s="67">
        <v>0</v>
      </c>
      <c r="H15" s="82">
        <v>0.0708333333333333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0.07442129629629629</v>
      </c>
      <c r="O15" s="84">
        <f t="shared" si="0"/>
        <v>0.0035879629629629872</v>
      </c>
      <c r="P15" s="83">
        <v>0</v>
      </c>
      <c r="Q15" s="83">
        <f t="shared" si="1"/>
        <v>0</v>
      </c>
      <c r="R15" s="84">
        <f t="shared" si="2"/>
        <v>0.0035879629629629872</v>
      </c>
      <c r="S15" s="85">
        <v>8</v>
      </c>
      <c r="T15" s="86">
        <f t="shared" si="3"/>
        <v>0.605468750000004</v>
      </c>
      <c r="U15" s="87"/>
    </row>
    <row r="16" spans="1:21" ht="12.75">
      <c r="A16" s="97" t="s">
        <v>184</v>
      </c>
      <c r="B16" s="99" t="s">
        <v>326</v>
      </c>
      <c r="C16" s="30" t="s">
        <v>361</v>
      </c>
      <c r="D16" s="30" t="s">
        <v>32</v>
      </c>
      <c r="E16" s="30" t="s">
        <v>20</v>
      </c>
      <c r="F16" s="30">
        <v>0</v>
      </c>
      <c r="G16" s="67">
        <v>0</v>
      </c>
      <c r="H16" s="82">
        <v>0.00486111111111111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0.008414351851851852</v>
      </c>
      <c r="O16" s="84">
        <f t="shared" si="0"/>
        <v>0.0035532407407407414</v>
      </c>
      <c r="P16" s="83">
        <v>0</v>
      </c>
      <c r="Q16" s="83">
        <f t="shared" si="1"/>
        <v>1</v>
      </c>
      <c r="R16" s="84">
        <f t="shared" si="2"/>
        <v>0.0037268518518518523</v>
      </c>
      <c r="S16" s="85">
        <v>9</v>
      </c>
      <c r="T16" s="86">
        <f t="shared" si="3"/>
        <v>0.6289062499999999</v>
      </c>
      <c r="U16" s="87"/>
    </row>
    <row r="17" spans="1:21" ht="12.75">
      <c r="A17" s="97" t="s">
        <v>248</v>
      </c>
      <c r="B17" s="99" t="s">
        <v>497</v>
      </c>
      <c r="C17" s="30" t="s">
        <v>419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0.05069444444444445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0.054814814814814816</v>
      </c>
      <c r="O17" s="84">
        <f t="shared" si="0"/>
        <v>0.0041203703703703645</v>
      </c>
      <c r="P17" s="83">
        <v>0</v>
      </c>
      <c r="Q17" s="83">
        <f t="shared" si="1"/>
        <v>0</v>
      </c>
      <c r="R17" s="84">
        <f t="shared" si="2"/>
        <v>0.0041203703703703645</v>
      </c>
      <c r="S17" s="85">
        <v>10</v>
      </c>
      <c r="T17" s="86">
        <f t="shared" si="3"/>
        <v>0.6953124999999989</v>
      </c>
      <c r="U17" s="87"/>
    </row>
    <row r="18" spans="1:21" ht="12.75">
      <c r="A18" s="97" t="s">
        <v>229</v>
      </c>
      <c r="B18" s="99" t="s">
        <v>336</v>
      </c>
      <c r="C18" s="30" t="s">
        <v>402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0.0375</v>
      </c>
      <c r="I18" s="83">
        <v>0</v>
      </c>
      <c r="J18" s="83">
        <v>0</v>
      </c>
      <c r="K18" s="83">
        <v>0</v>
      </c>
      <c r="L18" s="83">
        <v>3</v>
      </c>
      <c r="M18" s="83">
        <v>0</v>
      </c>
      <c r="N18" s="84">
        <v>0.04114583333333333</v>
      </c>
      <c r="O18" s="84">
        <f t="shared" si="0"/>
        <v>0.0036458333333333343</v>
      </c>
      <c r="P18" s="83">
        <v>0</v>
      </c>
      <c r="Q18" s="83">
        <f t="shared" si="1"/>
        <v>3</v>
      </c>
      <c r="R18" s="84">
        <f t="shared" si="2"/>
        <v>0.0041666666666666675</v>
      </c>
      <c r="S18" s="85">
        <v>11</v>
      </c>
      <c r="T18" s="86">
        <f t="shared" si="3"/>
        <v>0.703125</v>
      </c>
      <c r="U18" s="87"/>
    </row>
    <row r="19" spans="1:21" ht="12.75">
      <c r="A19" s="97" t="s">
        <v>233</v>
      </c>
      <c r="B19" s="99" t="s">
        <v>331</v>
      </c>
      <c r="C19" s="30" t="s">
        <v>406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0.0402777777777778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0.044606481481481476</v>
      </c>
      <c r="O19" s="84">
        <f t="shared" si="0"/>
        <v>0.004328703703703675</v>
      </c>
      <c r="P19" s="83">
        <v>0</v>
      </c>
      <c r="Q19" s="83">
        <f t="shared" si="1"/>
        <v>0</v>
      </c>
      <c r="R19" s="84">
        <f t="shared" si="2"/>
        <v>0.004328703703703675</v>
      </c>
      <c r="S19" s="85">
        <v>12</v>
      </c>
      <c r="T19" s="86">
        <f t="shared" si="3"/>
        <v>0.730468749999995</v>
      </c>
      <c r="U19" s="87"/>
    </row>
    <row r="20" spans="1:21" ht="12.75">
      <c r="A20" s="97" t="s">
        <v>242</v>
      </c>
      <c r="B20" s="99" t="s">
        <v>331</v>
      </c>
      <c r="C20" s="30" t="s">
        <v>152</v>
      </c>
      <c r="D20" s="30" t="s">
        <v>32</v>
      </c>
      <c r="E20" s="30" t="s">
        <v>20</v>
      </c>
      <c r="F20" s="30">
        <v>0</v>
      </c>
      <c r="G20" s="67">
        <v>0</v>
      </c>
      <c r="H20" s="82">
        <v>0.06805555555555555</v>
      </c>
      <c r="I20" s="83">
        <v>0</v>
      </c>
      <c r="J20" s="83">
        <v>0</v>
      </c>
      <c r="K20" s="83">
        <v>1</v>
      </c>
      <c r="L20" s="83">
        <v>0</v>
      </c>
      <c r="M20" s="83">
        <v>1</v>
      </c>
      <c r="N20" s="84">
        <v>0.07210648148148148</v>
      </c>
      <c r="O20" s="84">
        <f t="shared" si="0"/>
        <v>0.00405092592592593</v>
      </c>
      <c r="P20" s="83">
        <v>0</v>
      </c>
      <c r="Q20" s="83">
        <f t="shared" si="1"/>
        <v>2</v>
      </c>
      <c r="R20" s="84">
        <f t="shared" si="2"/>
        <v>0.004398148148148152</v>
      </c>
      <c r="S20" s="85">
        <v>13</v>
      </c>
      <c r="T20" s="86">
        <f t="shared" si="3"/>
        <v>0.7421875000000004</v>
      </c>
      <c r="U20" s="87"/>
    </row>
    <row r="21" spans="1:21" ht="12.75">
      <c r="A21" s="97" t="s">
        <v>289</v>
      </c>
      <c r="B21" s="99" t="s">
        <v>343</v>
      </c>
      <c r="C21" s="30" t="s">
        <v>488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0.08125</v>
      </c>
      <c r="I21" s="83">
        <v>0</v>
      </c>
      <c r="J21" s="83">
        <v>0</v>
      </c>
      <c r="K21" s="83">
        <v>3</v>
      </c>
      <c r="L21" s="83">
        <v>0</v>
      </c>
      <c r="M21" s="83">
        <v>0</v>
      </c>
      <c r="N21" s="84">
        <v>0.08515046296296297</v>
      </c>
      <c r="O21" s="84">
        <f t="shared" si="0"/>
        <v>0.0039004629629629667</v>
      </c>
      <c r="P21" s="83">
        <v>0</v>
      </c>
      <c r="Q21" s="83">
        <f t="shared" si="1"/>
        <v>3</v>
      </c>
      <c r="R21" s="84">
        <f t="shared" si="2"/>
        <v>0.0044212962962963</v>
      </c>
      <c r="S21" s="85">
        <v>14</v>
      </c>
      <c r="T21" s="86">
        <f t="shared" si="3"/>
        <v>0.7460937500000004</v>
      </c>
      <c r="U21" s="87"/>
    </row>
    <row r="22" spans="1:21" ht="12.75">
      <c r="A22" s="97" t="s">
        <v>225</v>
      </c>
      <c r="B22" s="99" t="s">
        <v>332</v>
      </c>
      <c r="C22" s="30" t="s">
        <v>399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0.0354166666666667</v>
      </c>
      <c r="I22" s="83">
        <v>0</v>
      </c>
      <c r="J22" s="83">
        <v>0</v>
      </c>
      <c r="K22" s="83">
        <v>0</v>
      </c>
      <c r="L22" s="83">
        <v>3</v>
      </c>
      <c r="M22" s="83">
        <v>0</v>
      </c>
      <c r="N22" s="84">
        <v>0.03939814814814815</v>
      </c>
      <c r="O22" s="84">
        <f t="shared" si="0"/>
        <v>0.003981481481481447</v>
      </c>
      <c r="P22" s="83">
        <v>0</v>
      </c>
      <c r="Q22" s="83">
        <f t="shared" si="1"/>
        <v>3</v>
      </c>
      <c r="R22" s="84">
        <f t="shared" si="2"/>
        <v>0.00450231481481478</v>
      </c>
      <c r="S22" s="85">
        <v>15</v>
      </c>
      <c r="T22" s="86">
        <f t="shared" si="3"/>
        <v>0.759765624999994</v>
      </c>
      <c r="U22" s="87"/>
    </row>
    <row r="23" spans="1:21" ht="12.75">
      <c r="A23" s="97" t="s">
        <v>196</v>
      </c>
      <c r="B23" s="99" t="s">
        <v>322</v>
      </c>
      <c r="C23" s="30" t="s">
        <v>372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0.0138888888888889</v>
      </c>
      <c r="I23" s="83">
        <v>0</v>
      </c>
      <c r="J23" s="83">
        <v>0</v>
      </c>
      <c r="K23" s="83">
        <v>2</v>
      </c>
      <c r="L23" s="83">
        <v>0</v>
      </c>
      <c r="M23" s="83">
        <v>0</v>
      </c>
      <c r="N23" s="84">
        <v>0.018055555555555557</v>
      </c>
      <c r="O23" s="84">
        <f t="shared" si="0"/>
        <v>0.004166666666666657</v>
      </c>
      <c r="P23" s="83">
        <v>0</v>
      </c>
      <c r="Q23" s="83">
        <f t="shared" si="1"/>
        <v>2</v>
      </c>
      <c r="R23" s="84">
        <f t="shared" si="2"/>
        <v>0.004513888888888879</v>
      </c>
      <c r="S23" s="85">
        <v>17</v>
      </c>
      <c r="T23" s="86">
        <f t="shared" si="3"/>
        <v>0.7617187499999981</v>
      </c>
      <c r="U23" s="87"/>
    </row>
    <row r="24" spans="1:21" ht="13.5" customHeight="1">
      <c r="A24" s="97" t="s">
        <v>230</v>
      </c>
      <c r="B24" s="99" t="s">
        <v>328</v>
      </c>
      <c r="C24" s="30" t="s">
        <v>403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0.03819444444444444</v>
      </c>
      <c r="I24" s="83">
        <v>0</v>
      </c>
      <c r="J24" s="83">
        <v>0</v>
      </c>
      <c r="K24" s="83">
        <v>0</v>
      </c>
      <c r="L24" s="83">
        <v>0</v>
      </c>
      <c r="M24" s="83">
        <v>3</v>
      </c>
      <c r="N24" s="84">
        <v>0.0424074074074074</v>
      </c>
      <c r="O24" s="84">
        <f t="shared" si="0"/>
        <v>0.00421296296296296</v>
      </c>
      <c r="P24" s="83">
        <v>0</v>
      </c>
      <c r="Q24" s="83">
        <f t="shared" si="1"/>
        <v>3</v>
      </c>
      <c r="R24" s="84">
        <f t="shared" si="2"/>
        <v>0.004733796296296293</v>
      </c>
      <c r="S24" s="85">
        <v>18</v>
      </c>
      <c r="T24" s="86">
        <f t="shared" si="3"/>
        <v>0.7988281249999993</v>
      </c>
      <c r="U24" s="87"/>
    </row>
    <row r="25" spans="1:21" ht="12.75">
      <c r="A25" s="97" t="s">
        <v>215</v>
      </c>
      <c r="B25" s="99" t="s">
        <v>331</v>
      </c>
      <c r="C25" s="30" t="s">
        <v>390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0.027083333333333334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0.031886574074074074</v>
      </c>
      <c r="O25" s="84">
        <f t="shared" si="0"/>
        <v>0.00480324074074074</v>
      </c>
      <c r="P25" s="83">
        <v>0</v>
      </c>
      <c r="Q25" s="83">
        <f t="shared" si="1"/>
        <v>0</v>
      </c>
      <c r="R25" s="84">
        <f t="shared" si="2"/>
        <v>0.00480324074074074</v>
      </c>
      <c r="S25" s="85">
        <v>19</v>
      </c>
      <c r="T25" s="86">
        <f t="shared" si="3"/>
        <v>0.8105468749999997</v>
      </c>
      <c r="U25" s="87"/>
    </row>
    <row r="26" spans="1:21" ht="12.75">
      <c r="A26" s="97" t="s">
        <v>245</v>
      </c>
      <c r="B26" s="99" t="s">
        <v>334</v>
      </c>
      <c r="C26" s="30" t="s">
        <v>414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0.04861111111111111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0.053599537037037036</v>
      </c>
      <c r="O26" s="84">
        <f t="shared" si="0"/>
        <v>0.004988425925925924</v>
      </c>
      <c r="P26" s="83">
        <v>0</v>
      </c>
      <c r="Q26" s="83">
        <f t="shared" si="1"/>
        <v>0</v>
      </c>
      <c r="R26" s="84">
        <f t="shared" si="2"/>
        <v>0.004988425925925924</v>
      </c>
      <c r="S26" s="85">
        <v>20</v>
      </c>
      <c r="T26" s="86">
        <f t="shared" si="3"/>
        <v>0.8417968749999994</v>
      </c>
      <c r="U26" s="87"/>
    </row>
    <row r="27" spans="1:21" ht="12.75">
      <c r="A27" s="97" t="s">
        <v>216</v>
      </c>
      <c r="B27" s="99" t="s">
        <v>332</v>
      </c>
      <c r="C27" s="30" t="s">
        <v>391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0.030555555555555555</v>
      </c>
      <c r="I27" s="83">
        <v>0</v>
      </c>
      <c r="J27" s="83">
        <v>0</v>
      </c>
      <c r="K27" s="83">
        <v>2</v>
      </c>
      <c r="L27" s="83">
        <v>0</v>
      </c>
      <c r="M27" s="83">
        <v>1</v>
      </c>
      <c r="N27" s="84">
        <v>0.03515046296296296</v>
      </c>
      <c r="O27" s="84">
        <f t="shared" si="0"/>
        <v>0.004594907407407405</v>
      </c>
      <c r="P27" s="83">
        <v>0</v>
      </c>
      <c r="Q27" s="83">
        <f t="shared" si="1"/>
        <v>3</v>
      </c>
      <c r="R27" s="84">
        <f t="shared" si="2"/>
        <v>0.005115740740740738</v>
      </c>
      <c r="S27" s="85">
        <v>21</v>
      </c>
      <c r="T27" s="86">
        <f t="shared" si="3"/>
        <v>0.8632812499999994</v>
      </c>
      <c r="U27" s="87"/>
    </row>
    <row r="28" spans="1:21" ht="12.75">
      <c r="A28" s="97" t="s">
        <v>221</v>
      </c>
      <c r="B28" s="99" t="s">
        <v>328</v>
      </c>
      <c r="C28" s="30" t="s">
        <v>396</v>
      </c>
      <c r="D28" s="30" t="s">
        <v>32</v>
      </c>
      <c r="E28" s="30" t="s">
        <v>20</v>
      </c>
      <c r="F28" s="30">
        <v>0</v>
      </c>
      <c r="G28" s="67">
        <v>0</v>
      </c>
      <c r="H28" s="82">
        <v>0.03263888888888889</v>
      </c>
      <c r="I28" s="83">
        <v>0</v>
      </c>
      <c r="J28" s="83">
        <v>0</v>
      </c>
      <c r="K28" s="83">
        <v>2</v>
      </c>
      <c r="L28" s="83">
        <v>0</v>
      </c>
      <c r="M28" s="83">
        <v>0</v>
      </c>
      <c r="N28" s="84">
        <v>0.03791666666666667</v>
      </c>
      <c r="O28" s="84">
        <f t="shared" si="0"/>
        <v>0.005277777777777777</v>
      </c>
      <c r="P28" s="83">
        <v>0</v>
      </c>
      <c r="Q28" s="83">
        <f t="shared" si="1"/>
        <v>2</v>
      </c>
      <c r="R28" s="84">
        <f t="shared" si="2"/>
        <v>0.005624999999999999</v>
      </c>
      <c r="S28" s="85">
        <v>22</v>
      </c>
      <c r="T28" s="86">
        <f t="shared" si="3"/>
        <v>0.9492187499999996</v>
      </c>
      <c r="U28" s="87"/>
    </row>
    <row r="29" spans="1:21" ht="12.75">
      <c r="A29" s="97" t="s">
        <v>243</v>
      </c>
      <c r="B29" s="99" t="s">
        <v>332</v>
      </c>
      <c r="C29" s="30" t="s">
        <v>413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0.04722222222222222</v>
      </c>
      <c r="I29" s="83">
        <v>0</v>
      </c>
      <c r="J29" s="83">
        <v>0</v>
      </c>
      <c r="K29" s="83">
        <v>2</v>
      </c>
      <c r="L29" s="83">
        <v>0</v>
      </c>
      <c r="M29" s="83">
        <v>2</v>
      </c>
      <c r="N29" s="84">
        <v>0.05229166666666666</v>
      </c>
      <c r="O29" s="84">
        <f t="shared" si="0"/>
        <v>0.005069444444444439</v>
      </c>
      <c r="P29" s="83">
        <v>0</v>
      </c>
      <c r="Q29" s="83">
        <f t="shared" si="1"/>
        <v>4</v>
      </c>
      <c r="R29" s="84">
        <f t="shared" si="2"/>
        <v>0.0057638888888888835</v>
      </c>
      <c r="S29" s="85">
        <v>23</v>
      </c>
      <c r="T29" s="86">
        <f t="shared" si="3"/>
        <v>0.9726562499999989</v>
      </c>
      <c r="U29" s="87"/>
    </row>
    <row r="30" spans="1:21" ht="12.75">
      <c r="A30" s="97" t="s">
        <v>188</v>
      </c>
      <c r="B30" s="99" t="s">
        <v>170</v>
      </c>
      <c r="C30" s="30" t="s">
        <v>365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0.00833333333333333</v>
      </c>
      <c r="I30" s="83">
        <v>1</v>
      </c>
      <c r="J30" s="83">
        <v>1</v>
      </c>
      <c r="K30" s="83">
        <v>0</v>
      </c>
      <c r="L30" s="83">
        <v>0</v>
      </c>
      <c r="M30" s="83">
        <v>6</v>
      </c>
      <c r="N30" s="84">
        <v>0.01275462962962963</v>
      </c>
      <c r="O30" s="84">
        <f t="shared" si="0"/>
        <v>0.0044212962962963</v>
      </c>
      <c r="P30" s="83">
        <v>0</v>
      </c>
      <c r="Q30" s="83">
        <f t="shared" si="1"/>
        <v>8</v>
      </c>
      <c r="R30" s="84">
        <f t="shared" si="2"/>
        <v>0.005810185185185189</v>
      </c>
      <c r="S30" s="85">
        <v>24</v>
      </c>
      <c r="T30" s="86">
        <f t="shared" si="3"/>
        <v>0.9804687500000004</v>
      </c>
      <c r="U30" s="87"/>
    </row>
    <row r="31" spans="1:21" ht="12.75">
      <c r="A31" s="98" t="s">
        <v>277</v>
      </c>
      <c r="B31" s="99" t="s">
        <v>496</v>
      </c>
      <c r="C31" s="30" t="s">
        <v>445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0.07222222222222223</v>
      </c>
      <c r="I31" s="83">
        <v>0</v>
      </c>
      <c r="J31" s="83">
        <v>11</v>
      </c>
      <c r="K31" s="83">
        <v>2</v>
      </c>
      <c r="L31" s="83">
        <v>0</v>
      </c>
      <c r="M31" s="83">
        <v>0</v>
      </c>
      <c r="N31" s="84">
        <v>0.07583333333333334</v>
      </c>
      <c r="O31" s="84">
        <f t="shared" si="0"/>
        <v>0.0036111111111111066</v>
      </c>
      <c r="P31" s="83">
        <v>0</v>
      </c>
      <c r="Q31" s="83">
        <f t="shared" si="1"/>
        <v>13</v>
      </c>
      <c r="R31" s="84">
        <f t="shared" si="2"/>
        <v>0.005868055555555552</v>
      </c>
      <c r="S31" s="85">
        <v>25</v>
      </c>
      <c r="T31" s="86" t="s">
        <v>136</v>
      </c>
      <c r="U31" s="87"/>
    </row>
    <row r="32" spans="1:21" ht="12.75">
      <c r="A32" s="97" t="s">
        <v>211</v>
      </c>
      <c r="B32" s="99" t="s">
        <v>327</v>
      </c>
      <c r="C32" s="30" t="s">
        <v>386</v>
      </c>
      <c r="D32" s="30" t="s">
        <v>32</v>
      </c>
      <c r="E32" s="30" t="s">
        <v>20</v>
      </c>
      <c r="F32" s="30">
        <v>0</v>
      </c>
      <c r="G32" s="67">
        <v>0</v>
      </c>
      <c r="H32" s="82">
        <v>0.025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0.030891203703703702</v>
      </c>
      <c r="O32" s="84">
        <f t="shared" si="0"/>
        <v>0.005891203703703701</v>
      </c>
      <c r="P32" s="83">
        <v>0</v>
      </c>
      <c r="Q32" s="83">
        <f t="shared" si="1"/>
        <v>0</v>
      </c>
      <c r="R32" s="84">
        <f t="shared" si="2"/>
        <v>0.005891203703703701</v>
      </c>
      <c r="S32" s="85">
        <v>26</v>
      </c>
      <c r="T32" s="86" t="s">
        <v>136</v>
      </c>
      <c r="U32" s="87"/>
    </row>
    <row r="33" spans="1:21" ht="12.75">
      <c r="A33" s="97" t="s">
        <v>182</v>
      </c>
      <c r="B33" s="99" t="s">
        <v>324</v>
      </c>
      <c r="C33" s="30" t="s">
        <v>359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0.00347222222222222</v>
      </c>
      <c r="I33" s="83">
        <v>0</v>
      </c>
      <c r="J33" s="83">
        <v>10</v>
      </c>
      <c r="K33" s="83">
        <v>0</v>
      </c>
      <c r="L33" s="83">
        <v>0</v>
      </c>
      <c r="M33" s="83">
        <v>0</v>
      </c>
      <c r="N33" s="84">
        <v>0.007662037037037037</v>
      </c>
      <c r="O33" s="84">
        <f t="shared" si="0"/>
        <v>0.004189814814814816</v>
      </c>
      <c r="P33" s="83">
        <v>0</v>
      </c>
      <c r="Q33" s="83">
        <f t="shared" si="1"/>
        <v>10</v>
      </c>
      <c r="R33" s="84">
        <f t="shared" si="2"/>
        <v>0.005925925925925927</v>
      </c>
      <c r="S33" s="85">
        <v>27</v>
      </c>
      <c r="T33" s="86">
        <f>R33/$R$33</f>
        <v>1</v>
      </c>
      <c r="U33" s="87" t="s">
        <v>57</v>
      </c>
    </row>
    <row r="34" spans="1:21" ht="12.75">
      <c r="A34" s="97" t="s">
        <v>212</v>
      </c>
      <c r="B34" s="99" t="s">
        <v>328</v>
      </c>
      <c r="C34" s="30" t="s">
        <v>387</v>
      </c>
      <c r="D34" s="30" t="s">
        <v>32</v>
      </c>
      <c r="E34" s="30" t="s">
        <v>20</v>
      </c>
      <c r="F34" s="30">
        <v>0</v>
      </c>
      <c r="G34" s="67">
        <v>0</v>
      </c>
      <c r="H34" s="82">
        <v>0.0256944444444445</v>
      </c>
      <c r="I34" s="83">
        <v>0</v>
      </c>
      <c r="J34" s="83">
        <v>0</v>
      </c>
      <c r="K34" s="83">
        <v>2</v>
      </c>
      <c r="L34" s="83">
        <v>0</v>
      </c>
      <c r="M34" s="83">
        <v>0</v>
      </c>
      <c r="N34" s="84">
        <v>0.03167824074074074</v>
      </c>
      <c r="O34" s="84">
        <f t="shared" si="0"/>
        <v>0.005983796296296244</v>
      </c>
      <c r="P34" s="83">
        <v>0</v>
      </c>
      <c r="Q34" s="83">
        <f t="shared" si="1"/>
        <v>2</v>
      </c>
      <c r="R34" s="84">
        <f t="shared" si="2"/>
        <v>0.006331018518518466</v>
      </c>
      <c r="S34" s="85">
        <v>28</v>
      </c>
      <c r="T34" s="86">
        <f aca="true" t="shared" si="4" ref="T34:T52">R34/$R$33</f>
        <v>1.068359374999991</v>
      </c>
      <c r="U34" s="87" t="s">
        <v>57</v>
      </c>
    </row>
    <row r="35" spans="1:21" ht="12.75">
      <c r="A35" s="98" t="s">
        <v>286</v>
      </c>
      <c r="B35" s="99" t="s">
        <v>347</v>
      </c>
      <c r="C35" s="30" t="s">
        <v>453</v>
      </c>
      <c r="D35" s="30" t="s">
        <v>32</v>
      </c>
      <c r="E35" s="30" t="s">
        <v>20</v>
      </c>
      <c r="F35" s="30">
        <v>0</v>
      </c>
      <c r="G35" s="67">
        <v>0</v>
      </c>
      <c r="H35" s="82">
        <v>0.07916666666666666</v>
      </c>
      <c r="I35" s="83">
        <v>0</v>
      </c>
      <c r="J35" s="83">
        <v>0</v>
      </c>
      <c r="K35" s="83">
        <v>2</v>
      </c>
      <c r="L35" s="83">
        <v>0</v>
      </c>
      <c r="M35" s="83">
        <v>0</v>
      </c>
      <c r="N35" s="84">
        <v>0.08518518518518518</v>
      </c>
      <c r="O35" s="84">
        <f t="shared" si="0"/>
        <v>0.00601851851851852</v>
      </c>
      <c r="P35" s="83">
        <v>0</v>
      </c>
      <c r="Q35" s="83">
        <f t="shared" si="1"/>
        <v>2</v>
      </c>
      <c r="R35" s="84">
        <f t="shared" si="2"/>
        <v>0.006365740740740742</v>
      </c>
      <c r="S35" s="85">
        <v>29</v>
      </c>
      <c r="T35" s="86">
        <f t="shared" si="4"/>
        <v>1.07421875</v>
      </c>
      <c r="U35" s="87" t="s">
        <v>55</v>
      </c>
    </row>
    <row r="36" spans="1:21" ht="12.75">
      <c r="A36" s="98" t="s">
        <v>293</v>
      </c>
      <c r="B36" s="99" t="s">
        <v>347</v>
      </c>
      <c r="C36" s="30" t="s">
        <v>459</v>
      </c>
      <c r="D36" s="30" t="s">
        <v>32</v>
      </c>
      <c r="E36" s="30" t="s">
        <v>20</v>
      </c>
      <c r="F36" s="30">
        <v>0</v>
      </c>
      <c r="G36" s="67">
        <v>0</v>
      </c>
      <c r="H36" s="82">
        <v>0.0840277777777778</v>
      </c>
      <c r="I36" s="83">
        <v>0</v>
      </c>
      <c r="J36" s="83">
        <v>0</v>
      </c>
      <c r="K36" s="83">
        <v>0</v>
      </c>
      <c r="L36" s="83">
        <v>3</v>
      </c>
      <c r="M36" s="83">
        <v>0</v>
      </c>
      <c r="N36" s="84">
        <v>0.08991898148148147</v>
      </c>
      <c r="O36" s="84">
        <f t="shared" si="0"/>
        <v>0.005891203703703676</v>
      </c>
      <c r="P36" s="83">
        <v>0</v>
      </c>
      <c r="Q36" s="83">
        <f t="shared" si="1"/>
        <v>3</v>
      </c>
      <c r="R36" s="84">
        <f t="shared" si="2"/>
        <v>0.0064120370370370095</v>
      </c>
      <c r="S36" s="85">
        <v>30</v>
      </c>
      <c r="T36" s="86">
        <f t="shared" si="4"/>
        <v>1.0820312499999951</v>
      </c>
      <c r="U36" s="87"/>
    </row>
    <row r="37" spans="1:21" ht="12.75">
      <c r="A37" s="97" t="s">
        <v>206</v>
      </c>
      <c r="B37" s="99" t="s">
        <v>322</v>
      </c>
      <c r="C37" s="30" t="s">
        <v>382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0.0208333333333333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0.02804398148148148</v>
      </c>
      <c r="O37" s="84">
        <f t="shared" si="0"/>
        <v>0.007210648148148178</v>
      </c>
      <c r="P37" s="83">
        <v>0</v>
      </c>
      <c r="Q37" s="83">
        <f t="shared" si="1"/>
        <v>0</v>
      </c>
      <c r="R37" s="84">
        <f t="shared" si="2"/>
        <v>0.007210648148148178</v>
      </c>
      <c r="S37" s="85">
        <v>31</v>
      </c>
      <c r="T37" s="86">
        <f t="shared" si="4"/>
        <v>1.2167968750000047</v>
      </c>
      <c r="U37" s="87"/>
    </row>
    <row r="38" spans="1:21" ht="12.75">
      <c r="A38" s="97" t="s">
        <v>204</v>
      </c>
      <c r="B38" s="99" t="s">
        <v>327</v>
      </c>
      <c r="C38" s="30" t="s">
        <v>380</v>
      </c>
      <c r="D38" s="30" t="s">
        <v>32</v>
      </c>
      <c r="E38" s="30" t="s">
        <v>20</v>
      </c>
      <c r="F38" s="30">
        <v>0</v>
      </c>
      <c r="G38" s="67">
        <v>0</v>
      </c>
      <c r="H38" s="82">
        <v>0.0194444444444444</v>
      </c>
      <c r="I38" s="83">
        <v>0</v>
      </c>
      <c r="J38" s="83">
        <v>0</v>
      </c>
      <c r="K38" s="83">
        <v>3</v>
      </c>
      <c r="L38" s="83">
        <v>0</v>
      </c>
      <c r="M38" s="83">
        <v>0</v>
      </c>
      <c r="N38" s="100">
        <v>0.026493055555555558</v>
      </c>
      <c r="O38" s="84">
        <f t="shared" si="0"/>
        <v>0.007048611111111158</v>
      </c>
      <c r="P38" s="83">
        <v>0</v>
      </c>
      <c r="Q38" s="83">
        <f t="shared" si="1"/>
        <v>3</v>
      </c>
      <c r="R38" s="84">
        <f t="shared" si="2"/>
        <v>0.0075694444444444915</v>
      </c>
      <c r="S38" s="85">
        <v>32</v>
      </c>
      <c r="T38" s="86">
        <f t="shared" si="4"/>
        <v>1.2773437500000075</v>
      </c>
      <c r="U38" s="87"/>
    </row>
    <row r="39" spans="1:21" ht="12.75">
      <c r="A39" s="97" t="s">
        <v>194</v>
      </c>
      <c r="B39" s="99" t="s">
        <v>327</v>
      </c>
      <c r="C39" s="30" t="s">
        <v>370</v>
      </c>
      <c r="D39" s="30" t="s">
        <v>32</v>
      </c>
      <c r="E39" s="30" t="s">
        <v>20</v>
      </c>
      <c r="F39" s="30">
        <v>0</v>
      </c>
      <c r="G39" s="67">
        <v>0</v>
      </c>
      <c r="H39" s="82">
        <v>0.0125</v>
      </c>
      <c r="I39" s="83">
        <v>0</v>
      </c>
      <c r="J39" s="83">
        <v>0</v>
      </c>
      <c r="K39" s="83">
        <v>2</v>
      </c>
      <c r="L39" s="83">
        <v>0</v>
      </c>
      <c r="M39" s="83">
        <v>0</v>
      </c>
      <c r="N39" s="84">
        <v>0.019814814814814816</v>
      </c>
      <c r="O39" s="84">
        <f t="shared" si="0"/>
        <v>0.007314814814814816</v>
      </c>
      <c r="P39" s="83">
        <v>0</v>
      </c>
      <c r="Q39" s="83">
        <f t="shared" si="1"/>
        <v>2</v>
      </c>
      <c r="R39" s="84">
        <f t="shared" si="2"/>
        <v>0.0076620370370370375</v>
      </c>
      <c r="S39" s="85">
        <v>33</v>
      </c>
      <c r="T39" s="86">
        <f t="shared" si="4"/>
        <v>1.2929687499999998</v>
      </c>
      <c r="U39" s="87"/>
    </row>
    <row r="40" spans="1:21" ht="12.75">
      <c r="A40" s="97" t="s">
        <v>179</v>
      </c>
      <c r="B40" s="99" t="s">
        <v>170</v>
      </c>
      <c r="C40" s="30" t="s">
        <v>406</v>
      </c>
      <c r="D40" s="30" t="s">
        <v>32</v>
      </c>
      <c r="E40" s="30" t="s">
        <v>20</v>
      </c>
      <c r="F40" s="30">
        <v>0</v>
      </c>
      <c r="G40" s="67">
        <v>0</v>
      </c>
      <c r="H40" s="82">
        <v>0.00138888888888889</v>
      </c>
      <c r="I40" s="83">
        <v>1</v>
      </c>
      <c r="J40" s="83">
        <v>0</v>
      </c>
      <c r="K40" s="83">
        <v>2</v>
      </c>
      <c r="L40" s="83">
        <v>0</v>
      </c>
      <c r="M40" s="83">
        <v>0</v>
      </c>
      <c r="N40" s="84">
        <v>0.009155092592592593</v>
      </c>
      <c r="O40" s="84">
        <f t="shared" si="0"/>
        <v>0.007766203703703703</v>
      </c>
      <c r="P40" s="83">
        <v>0</v>
      </c>
      <c r="Q40" s="83">
        <f t="shared" si="1"/>
        <v>3</v>
      </c>
      <c r="R40" s="84">
        <f t="shared" si="2"/>
        <v>0.008287037037037037</v>
      </c>
      <c r="S40" s="85">
        <v>35</v>
      </c>
      <c r="T40" s="86">
        <f t="shared" si="4"/>
        <v>1.3984374999999998</v>
      </c>
      <c r="U40" s="87"/>
    </row>
    <row r="41" spans="1:21" ht="12.75">
      <c r="A41" s="97" t="s">
        <v>257</v>
      </c>
      <c r="B41" s="99" t="s">
        <v>338</v>
      </c>
      <c r="C41" s="30" t="s">
        <v>428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0.0569444444444444</v>
      </c>
      <c r="I41" s="83">
        <v>0</v>
      </c>
      <c r="J41" s="83">
        <v>10</v>
      </c>
      <c r="K41" s="83">
        <v>0</v>
      </c>
      <c r="L41" s="83">
        <v>3</v>
      </c>
      <c r="M41" s="83">
        <v>3</v>
      </c>
      <c r="N41" s="84">
        <v>0.06322916666666667</v>
      </c>
      <c r="O41" s="84">
        <f aca="true" t="shared" si="5" ref="O41:O72">N41-H41</f>
        <v>0.006284722222222268</v>
      </c>
      <c r="P41" s="83">
        <v>0</v>
      </c>
      <c r="Q41" s="83">
        <f aca="true" t="shared" si="6" ref="Q41:Q72">I41+J41+K41+M41+L41</f>
        <v>16</v>
      </c>
      <c r="R41" s="84">
        <f aca="true" t="shared" si="7" ref="R41:R72">O41+Q41*TIMEVALUE("0:00:15")</f>
        <v>0.009062500000000046</v>
      </c>
      <c r="S41" s="85">
        <v>38</v>
      </c>
      <c r="T41" s="86">
        <f t="shared" si="4"/>
        <v>1.5292968750000073</v>
      </c>
      <c r="U41" s="87"/>
    </row>
    <row r="42" spans="1:21" ht="12.75">
      <c r="A42" s="97" t="s">
        <v>207</v>
      </c>
      <c r="B42" s="99" t="s">
        <v>170</v>
      </c>
      <c r="C42" s="30" t="s">
        <v>383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0.022222222222222223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4">
        <v>0.03025462962962963</v>
      </c>
      <c r="O42" s="84">
        <f t="shared" si="5"/>
        <v>0.008032407407407408</v>
      </c>
      <c r="P42" s="83">
        <v>0</v>
      </c>
      <c r="Q42" s="83">
        <f t="shared" si="6"/>
        <v>6</v>
      </c>
      <c r="R42" s="84">
        <f t="shared" si="7"/>
        <v>0.009074074074074075</v>
      </c>
      <c r="S42" s="85">
        <v>39</v>
      </c>
      <c r="T42" s="86">
        <f t="shared" si="4"/>
        <v>1.5312499999999998</v>
      </c>
      <c r="U42" s="87"/>
    </row>
    <row r="43" spans="1:21" ht="12.75">
      <c r="A43" s="97" t="s">
        <v>282</v>
      </c>
      <c r="B43" s="99" t="s">
        <v>343</v>
      </c>
      <c r="C43" s="30" t="s">
        <v>450</v>
      </c>
      <c r="D43" s="30" t="s">
        <v>32</v>
      </c>
      <c r="E43" s="30" t="s">
        <v>20</v>
      </c>
      <c r="F43" s="30">
        <v>0</v>
      </c>
      <c r="G43" s="67">
        <v>0</v>
      </c>
      <c r="H43" s="82">
        <v>0.0756944444444444</v>
      </c>
      <c r="I43" s="83">
        <v>0</v>
      </c>
      <c r="J43" s="83">
        <v>0</v>
      </c>
      <c r="K43" s="83">
        <v>2</v>
      </c>
      <c r="L43" s="83">
        <v>0</v>
      </c>
      <c r="M43" s="83">
        <v>0</v>
      </c>
      <c r="N43" s="84">
        <v>0.08552083333333334</v>
      </c>
      <c r="O43" s="84">
        <f t="shared" si="5"/>
        <v>0.00982638888888894</v>
      </c>
      <c r="P43" s="83">
        <v>0</v>
      </c>
      <c r="Q43" s="83">
        <f t="shared" si="6"/>
        <v>2</v>
      </c>
      <c r="R43" s="84">
        <f t="shared" si="7"/>
        <v>0.010173611111111163</v>
      </c>
      <c r="S43" s="85">
        <v>40</v>
      </c>
      <c r="T43" s="86">
        <f t="shared" si="4"/>
        <v>1.7167968750000082</v>
      </c>
      <c r="U43" s="87"/>
    </row>
    <row r="44" spans="1:21" ht="12.75">
      <c r="A44" s="97" t="s">
        <v>253</v>
      </c>
      <c r="B44" s="99" t="s">
        <v>418</v>
      </c>
      <c r="C44" s="30" t="s">
        <v>424</v>
      </c>
      <c r="D44" s="30" t="s">
        <v>32</v>
      </c>
      <c r="E44" s="30" t="s">
        <v>20</v>
      </c>
      <c r="F44" s="30">
        <v>0</v>
      </c>
      <c r="G44" s="67">
        <v>0</v>
      </c>
      <c r="H44" s="82">
        <v>0.0541666666666667</v>
      </c>
      <c r="I44" s="83">
        <v>0</v>
      </c>
      <c r="J44" s="83">
        <v>0</v>
      </c>
      <c r="K44" s="83">
        <v>3</v>
      </c>
      <c r="L44" s="83">
        <v>0</v>
      </c>
      <c r="M44" s="83">
        <v>3</v>
      </c>
      <c r="N44" s="84">
        <v>0.06341435185185185</v>
      </c>
      <c r="O44" s="84">
        <f t="shared" si="5"/>
        <v>0.009247685185185144</v>
      </c>
      <c r="P44" s="83">
        <v>0</v>
      </c>
      <c r="Q44" s="83">
        <f t="shared" si="6"/>
        <v>6</v>
      </c>
      <c r="R44" s="84">
        <f t="shared" si="7"/>
        <v>0.01028935185185181</v>
      </c>
      <c r="S44" s="85">
        <v>41</v>
      </c>
      <c r="T44" s="86">
        <f t="shared" si="4"/>
        <v>1.7363281249999925</v>
      </c>
      <c r="U44" s="87"/>
    </row>
    <row r="45" spans="1:21" ht="12.75">
      <c r="A45" s="97" t="s">
        <v>296</v>
      </c>
      <c r="B45" s="99" t="s">
        <v>343</v>
      </c>
      <c r="C45" s="30" t="s">
        <v>462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0.08819444444444445</v>
      </c>
      <c r="I45" s="83">
        <v>0</v>
      </c>
      <c r="J45" s="83">
        <v>0</v>
      </c>
      <c r="K45" s="83">
        <v>0</v>
      </c>
      <c r="L45" s="83" t="s">
        <v>485</v>
      </c>
      <c r="M45" s="83">
        <v>0</v>
      </c>
      <c r="N45" s="84">
        <v>0.09395833333333332</v>
      </c>
      <c r="O45" s="84">
        <f t="shared" si="5"/>
        <v>0.005763888888888874</v>
      </c>
      <c r="P45" s="83">
        <v>1</v>
      </c>
      <c r="Q45" s="83" t="e">
        <f t="shared" si="6"/>
        <v>#VALUE!</v>
      </c>
      <c r="R45" s="84" t="e">
        <f t="shared" si="7"/>
        <v>#VALUE!</v>
      </c>
      <c r="S45" s="85">
        <v>42</v>
      </c>
      <c r="T45" s="86" t="e">
        <f t="shared" si="4"/>
        <v>#VALUE!</v>
      </c>
      <c r="U45" s="87"/>
    </row>
    <row r="46" spans="1:21" ht="12.75">
      <c r="A46" s="97" t="s">
        <v>214</v>
      </c>
      <c r="B46" s="99" t="s">
        <v>330</v>
      </c>
      <c r="C46" s="30" t="s">
        <v>389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0.02847222222222222</v>
      </c>
      <c r="I46" s="83">
        <v>0</v>
      </c>
      <c r="J46" s="83">
        <v>0</v>
      </c>
      <c r="K46" s="83">
        <v>1</v>
      </c>
      <c r="L46" s="83" t="s">
        <v>485</v>
      </c>
      <c r="M46" s="83">
        <v>0</v>
      </c>
      <c r="N46" s="84">
        <v>0.03497685185185185</v>
      </c>
      <c r="O46" s="84">
        <f t="shared" si="5"/>
        <v>0.006504629629629628</v>
      </c>
      <c r="P46" s="83">
        <v>1</v>
      </c>
      <c r="Q46" s="83" t="e">
        <f t="shared" si="6"/>
        <v>#VALUE!</v>
      </c>
      <c r="R46" s="84" t="e">
        <f t="shared" si="7"/>
        <v>#VALUE!</v>
      </c>
      <c r="S46" s="85">
        <v>43</v>
      </c>
      <c r="T46" s="86" t="e">
        <f t="shared" si="4"/>
        <v>#VALUE!</v>
      </c>
      <c r="U46" s="87"/>
    </row>
    <row r="47" spans="1:21" ht="13.5" customHeight="1">
      <c r="A47" s="97" t="s">
        <v>263</v>
      </c>
      <c r="B47" s="99" t="s">
        <v>337</v>
      </c>
      <c r="C47" s="30" t="s">
        <v>433</v>
      </c>
      <c r="D47" s="30" t="s">
        <v>32</v>
      </c>
      <c r="E47" s="30" t="s">
        <v>20</v>
      </c>
      <c r="F47" s="30">
        <v>0</v>
      </c>
      <c r="G47" s="67">
        <v>0</v>
      </c>
      <c r="H47" s="82">
        <v>0.0611111111111111</v>
      </c>
      <c r="I47" s="83">
        <v>0</v>
      </c>
      <c r="J47" s="83">
        <v>0</v>
      </c>
      <c r="K47" s="83">
        <v>0</v>
      </c>
      <c r="L47" s="83">
        <v>0</v>
      </c>
      <c r="M47" s="83" t="s">
        <v>485</v>
      </c>
      <c r="N47" s="84">
        <v>0.06539351851851852</v>
      </c>
      <c r="O47" s="84">
        <f t="shared" si="5"/>
        <v>0.004282407407407415</v>
      </c>
      <c r="P47" s="83">
        <v>1</v>
      </c>
      <c r="Q47" s="83" t="e">
        <f t="shared" si="6"/>
        <v>#VALUE!</v>
      </c>
      <c r="R47" s="84" t="e">
        <f t="shared" si="7"/>
        <v>#VALUE!</v>
      </c>
      <c r="S47" s="85">
        <v>44</v>
      </c>
      <c r="T47" s="86" t="e">
        <f t="shared" si="4"/>
        <v>#VALUE!</v>
      </c>
      <c r="U47" s="87"/>
    </row>
    <row r="48" spans="1:21" ht="12.75">
      <c r="A48" s="98" t="s">
        <v>298</v>
      </c>
      <c r="B48" s="99" t="s">
        <v>345</v>
      </c>
      <c r="C48" s="30" t="s">
        <v>464</v>
      </c>
      <c r="D48" s="30" t="s">
        <v>32</v>
      </c>
      <c r="E48" s="30" t="s">
        <v>20</v>
      </c>
      <c r="F48" s="30">
        <v>0</v>
      </c>
      <c r="G48" s="67">
        <v>0</v>
      </c>
      <c r="H48" s="82">
        <v>0.08611111111111112</v>
      </c>
      <c r="I48" s="83" t="s">
        <v>485</v>
      </c>
      <c r="J48" s="83">
        <v>0</v>
      </c>
      <c r="K48" s="83">
        <v>1</v>
      </c>
      <c r="L48" s="83">
        <v>0</v>
      </c>
      <c r="M48" s="83">
        <v>0</v>
      </c>
      <c r="N48" s="84">
        <v>0.08994212962962962</v>
      </c>
      <c r="O48" s="84">
        <f t="shared" si="5"/>
        <v>0.0038310185185184975</v>
      </c>
      <c r="P48" s="83">
        <v>1</v>
      </c>
      <c r="Q48" s="83" t="e">
        <f t="shared" si="6"/>
        <v>#VALUE!</v>
      </c>
      <c r="R48" s="84" t="e">
        <f t="shared" si="7"/>
        <v>#VALUE!</v>
      </c>
      <c r="S48" s="85">
        <v>45</v>
      </c>
      <c r="T48" s="86" t="e">
        <f t="shared" si="4"/>
        <v>#VALUE!</v>
      </c>
      <c r="U48" s="87"/>
    </row>
    <row r="49" spans="1:21" ht="12.75">
      <c r="A49" s="97" t="s">
        <v>210</v>
      </c>
      <c r="B49" s="99" t="s">
        <v>326</v>
      </c>
      <c r="C49" s="30" t="s">
        <v>493</v>
      </c>
      <c r="D49" s="30" t="s">
        <v>32</v>
      </c>
      <c r="E49" s="30" t="s">
        <v>18</v>
      </c>
      <c r="F49" s="30">
        <v>0</v>
      </c>
      <c r="G49" s="67">
        <v>0</v>
      </c>
      <c r="H49" s="82">
        <v>0.0243055555555556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0.026712962962962966</v>
      </c>
      <c r="O49" s="84">
        <f t="shared" si="5"/>
        <v>0.002407407407407365</v>
      </c>
      <c r="P49" s="83">
        <v>0</v>
      </c>
      <c r="Q49" s="83">
        <f t="shared" si="6"/>
        <v>0</v>
      </c>
      <c r="R49" s="84">
        <f t="shared" si="7"/>
        <v>0.002407407407407365</v>
      </c>
      <c r="S49" s="85">
        <v>46</v>
      </c>
      <c r="T49" s="86">
        <f t="shared" si="4"/>
        <v>0.4062499999999928</v>
      </c>
      <c r="U49" s="87"/>
    </row>
    <row r="50" spans="1:21" ht="12.75">
      <c r="A50" s="97" t="s">
        <v>231</v>
      </c>
      <c r="B50" s="99" t="s">
        <v>329</v>
      </c>
      <c r="C50" s="30" t="s">
        <v>404</v>
      </c>
      <c r="D50" s="30" t="s">
        <v>32</v>
      </c>
      <c r="E50" s="30" t="s">
        <v>18</v>
      </c>
      <c r="F50" s="30">
        <v>0</v>
      </c>
      <c r="G50" s="67">
        <v>0</v>
      </c>
      <c r="H50" s="82">
        <v>0.0388888888888889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0.041701388888888885</v>
      </c>
      <c r="O50" s="84">
        <f t="shared" si="5"/>
        <v>0.0028124999999999817</v>
      </c>
      <c r="P50" s="83">
        <v>0</v>
      </c>
      <c r="Q50" s="83">
        <f t="shared" si="6"/>
        <v>0</v>
      </c>
      <c r="R50" s="84">
        <f t="shared" si="7"/>
        <v>0.0028124999999999817</v>
      </c>
      <c r="S50" s="85">
        <v>47</v>
      </c>
      <c r="T50" s="86">
        <f t="shared" si="4"/>
        <v>0.4746093749999968</v>
      </c>
      <c r="U50" s="87"/>
    </row>
    <row r="51" spans="1:21" ht="12.75">
      <c r="A51" s="97" t="s">
        <v>203</v>
      </c>
      <c r="B51" s="99" t="s">
        <v>326</v>
      </c>
      <c r="C51" s="30" t="s">
        <v>176</v>
      </c>
      <c r="D51" s="30" t="s">
        <v>32</v>
      </c>
      <c r="E51" s="30" t="s">
        <v>18</v>
      </c>
      <c r="F51" s="30">
        <v>0</v>
      </c>
      <c r="G51" s="67">
        <v>0</v>
      </c>
      <c r="H51" s="82">
        <v>0.01875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0.0215625</v>
      </c>
      <c r="O51" s="84">
        <f t="shared" si="5"/>
        <v>0.002812499999999999</v>
      </c>
      <c r="P51" s="83">
        <v>0</v>
      </c>
      <c r="Q51" s="83">
        <f t="shared" si="6"/>
        <v>0</v>
      </c>
      <c r="R51" s="84">
        <f t="shared" si="7"/>
        <v>0.002812499999999999</v>
      </c>
      <c r="S51" s="85">
        <v>49</v>
      </c>
      <c r="T51" s="86">
        <f t="shared" si="4"/>
        <v>0.4746093749999997</v>
      </c>
      <c r="U51" s="87"/>
    </row>
    <row r="52" spans="1:21" ht="12.75">
      <c r="A52" s="97" t="s">
        <v>262</v>
      </c>
      <c r="B52" s="99" t="s">
        <v>342</v>
      </c>
      <c r="C52" s="30" t="s">
        <v>432</v>
      </c>
      <c r="D52" s="30" t="s">
        <v>32</v>
      </c>
      <c r="E52" s="30" t="s">
        <v>18</v>
      </c>
      <c r="F52" s="30">
        <v>0</v>
      </c>
      <c r="G52" s="67">
        <v>0</v>
      </c>
      <c r="H52" s="82">
        <v>0.0604166666666666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0.06357638888888889</v>
      </c>
      <c r="O52" s="84">
        <f t="shared" si="5"/>
        <v>0.003159722222222293</v>
      </c>
      <c r="P52" s="83">
        <v>0</v>
      </c>
      <c r="Q52" s="83">
        <f t="shared" si="6"/>
        <v>0</v>
      </c>
      <c r="R52" s="84">
        <f t="shared" si="7"/>
        <v>0.003159722222222293</v>
      </c>
      <c r="S52" s="85">
        <v>50</v>
      </c>
      <c r="T52" s="86">
        <f t="shared" si="4"/>
        <v>0.5332031250000118</v>
      </c>
      <c r="U52" s="87"/>
    </row>
    <row r="53" spans="1:21" ht="12.75">
      <c r="A53" s="97" t="s">
        <v>239</v>
      </c>
      <c r="B53" s="99" t="s">
        <v>328</v>
      </c>
      <c r="C53" s="30" t="s">
        <v>411</v>
      </c>
      <c r="D53" s="30" t="s">
        <v>32</v>
      </c>
      <c r="E53" s="30" t="s">
        <v>18</v>
      </c>
      <c r="F53" s="30">
        <v>0</v>
      </c>
      <c r="G53" s="67">
        <v>0</v>
      </c>
      <c r="H53" s="82">
        <v>0.044444444444444446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0.04800925925925926</v>
      </c>
      <c r="O53" s="84">
        <f t="shared" si="5"/>
        <v>0.0035648148148148123</v>
      </c>
      <c r="P53" s="83">
        <v>0</v>
      </c>
      <c r="Q53" s="83">
        <f t="shared" si="6"/>
        <v>0</v>
      </c>
      <c r="R53" s="84">
        <f t="shared" si="7"/>
        <v>0.0035648148148148123</v>
      </c>
      <c r="S53" s="85">
        <v>51</v>
      </c>
      <c r="T53" s="86" t="s">
        <v>136</v>
      </c>
      <c r="U53" s="87"/>
    </row>
    <row r="54" spans="1:21" ht="12.75">
      <c r="A54" s="97" t="s">
        <v>240</v>
      </c>
      <c r="B54" s="99" t="s">
        <v>329</v>
      </c>
      <c r="C54" s="30" t="s">
        <v>495</v>
      </c>
      <c r="D54" s="30" t="s">
        <v>32</v>
      </c>
      <c r="E54" s="30" t="s">
        <v>18</v>
      </c>
      <c r="F54" s="30">
        <v>0</v>
      </c>
      <c r="G54" s="67">
        <v>0</v>
      </c>
      <c r="H54" s="82">
        <v>0.04583333333333334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0.04940972222222222</v>
      </c>
      <c r="O54" s="84">
        <f t="shared" si="5"/>
        <v>0.003576388888888886</v>
      </c>
      <c r="P54" s="83">
        <v>0</v>
      </c>
      <c r="Q54" s="83">
        <f t="shared" si="6"/>
        <v>0</v>
      </c>
      <c r="R54" s="84">
        <f t="shared" si="7"/>
        <v>0.003576388888888886</v>
      </c>
      <c r="S54" s="85">
        <v>52</v>
      </c>
      <c r="T54" s="86">
        <f>R54/$R$33</f>
        <v>0.6035156249999993</v>
      </c>
      <c r="U54" s="87" t="s">
        <v>57</v>
      </c>
    </row>
    <row r="55" spans="1:21" ht="12.75">
      <c r="A55" s="97" t="s">
        <v>268</v>
      </c>
      <c r="B55" s="99" t="s">
        <v>342</v>
      </c>
      <c r="C55" s="30" t="s">
        <v>437</v>
      </c>
      <c r="D55" s="30" t="s">
        <v>32</v>
      </c>
      <c r="E55" s="30" t="s">
        <v>18</v>
      </c>
      <c r="F55" s="30">
        <v>0</v>
      </c>
      <c r="G55" s="67">
        <v>0</v>
      </c>
      <c r="H55" s="82">
        <v>0.06597222222222222</v>
      </c>
      <c r="I55" s="83">
        <v>0</v>
      </c>
      <c r="J55" s="83">
        <v>0</v>
      </c>
      <c r="K55" s="83">
        <v>0</v>
      </c>
      <c r="L55" s="83">
        <v>0</v>
      </c>
      <c r="M55" s="83">
        <v>3</v>
      </c>
      <c r="N55" s="84">
        <v>0.06903935185185185</v>
      </c>
      <c r="O55" s="84">
        <f t="shared" si="5"/>
        <v>0.003067129629629628</v>
      </c>
      <c r="P55" s="83">
        <v>0</v>
      </c>
      <c r="Q55" s="83">
        <f t="shared" si="6"/>
        <v>3</v>
      </c>
      <c r="R55" s="84">
        <f t="shared" si="7"/>
        <v>0.003587962962962961</v>
      </c>
      <c r="S55" s="85">
        <v>53</v>
      </c>
      <c r="T55" s="86">
        <f aca="true" t="shared" si="8" ref="T55:T75">R55/$R$33</f>
        <v>0.6054687499999996</v>
      </c>
      <c r="U55" s="87" t="s">
        <v>57</v>
      </c>
    </row>
    <row r="56" spans="1:21" ht="12.75">
      <c r="A56" s="97" t="s">
        <v>224</v>
      </c>
      <c r="B56" s="99" t="s">
        <v>331</v>
      </c>
      <c r="C56" s="30" t="s">
        <v>398</v>
      </c>
      <c r="D56" s="30" t="s">
        <v>32</v>
      </c>
      <c r="E56" s="30" t="s">
        <v>18</v>
      </c>
      <c r="F56" s="30">
        <v>0</v>
      </c>
      <c r="G56" s="67">
        <v>0</v>
      </c>
      <c r="H56" s="82">
        <v>0.0347222222222222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4">
        <v>0.03833333333333334</v>
      </c>
      <c r="O56" s="84">
        <f t="shared" si="5"/>
        <v>0.0036111111111111344</v>
      </c>
      <c r="P56" s="83">
        <v>0</v>
      </c>
      <c r="Q56" s="83">
        <f t="shared" si="6"/>
        <v>0</v>
      </c>
      <c r="R56" s="84">
        <f t="shared" si="7"/>
        <v>0.0036111111111111344</v>
      </c>
      <c r="S56" s="85">
        <v>54</v>
      </c>
      <c r="T56" s="86">
        <f t="shared" si="8"/>
        <v>0.6093750000000038</v>
      </c>
      <c r="U56" s="87" t="s">
        <v>55</v>
      </c>
    </row>
    <row r="57" spans="1:21" ht="12.75">
      <c r="A57" s="97" t="s">
        <v>256</v>
      </c>
      <c r="B57" s="99" t="s">
        <v>337</v>
      </c>
      <c r="C57" s="30" t="s">
        <v>427</v>
      </c>
      <c r="D57" s="30" t="s">
        <v>32</v>
      </c>
      <c r="E57" s="30" t="s">
        <v>18</v>
      </c>
      <c r="F57" s="30">
        <v>0</v>
      </c>
      <c r="G57" s="67">
        <v>0</v>
      </c>
      <c r="H57" s="82">
        <v>0.05625</v>
      </c>
      <c r="I57" s="83">
        <v>1</v>
      </c>
      <c r="J57" s="83">
        <v>0</v>
      </c>
      <c r="K57" s="83">
        <v>1</v>
      </c>
      <c r="L57" s="83">
        <v>0</v>
      </c>
      <c r="M57" s="83">
        <v>0</v>
      </c>
      <c r="N57" s="84">
        <v>0.05958333333333333</v>
      </c>
      <c r="O57" s="84">
        <f t="shared" si="5"/>
        <v>0.003333333333333327</v>
      </c>
      <c r="P57" s="83">
        <v>0</v>
      </c>
      <c r="Q57" s="83">
        <f t="shared" si="6"/>
        <v>2</v>
      </c>
      <c r="R57" s="84">
        <f t="shared" si="7"/>
        <v>0.0036805555555555493</v>
      </c>
      <c r="S57" s="85">
        <v>55</v>
      </c>
      <c r="T57" s="86">
        <f t="shared" si="8"/>
        <v>0.6210937499999988</v>
      </c>
      <c r="U57" s="87"/>
    </row>
    <row r="58" spans="1:21" ht="12.75">
      <c r="A58" s="98" t="s">
        <v>301</v>
      </c>
      <c r="B58" s="99" t="s">
        <v>467</v>
      </c>
      <c r="C58" s="30" t="s">
        <v>113</v>
      </c>
      <c r="D58" s="30" t="s">
        <v>32</v>
      </c>
      <c r="E58" s="30" t="s">
        <v>18</v>
      </c>
      <c r="F58" s="30">
        <v>0</v>
      </c>
      <c r="G58" s="67">
        <v>0</v>
      </c>
      <c r="H58" s="82">
        <v>0.0909722222222222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0.09484953703703704</v>
      </c>
      <c r="O58" s="84">
        <f t="shared" si="5"/>
        <v>0.0038773148148148334</v>
      </c>
      <c r="P58" s="83">
        <v>0</v>
      </c>
      <c r="Q58" s="83">
        <f t="shared" si="6"/>
        <v>0</v>
      </c>
      <c r="R58" s="84">
        <f t="shared" si="7"/>
        <v>0.0038773148148148334</v>
      </c>
      <c r="S58" s="85">
        <v>56</v>
      </c>
      <c r="T58" s="86">
        <f t="shared" si="8"/>
        <v>0.654296875000003</v>
      </c>
      <c r="U58" s="87"/>
    </row>
    <row r="59" spans="1:21" ht="12.75">
      <c r="A59" s="97" t="s">
        <v>269</v>
      </c>
      <c r="B59" s="99" t="s">
        <v>337</v>
      </c>
      <c r="C59" s="30" t="s">
        <v>438</v>
      </c>
      <c r="D59" s="30" t="s">
        <v>32</v>
      </c>
      <c r="E59" s="30" t="s">
        <v>18</v>
      </c>
      <c r="F59" s="30">
        <v>0</v>
      </c>
      <c r="G59" s="67">
        <v>0</v>
      </c>
      <c r="H59" s="82">
        <v>0.06666666666666667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0.0707175925925926</v>
      </c>
      <c r="O59" s="84">
        <f t="shared" si="5"/>
        <v>0.00405092592592593</v>
      </c>
      <c r="P59" s="83">
        <v>0</v>
      </c>
      <c r="Q59" s="83">
        <f t="shared" si="6"/>
        <v>0</v>
      </c>
      <c r="R59" s="84">
        <f t="shared" si="7"/>
        <v>0.00405092592592593</v>
      </c>
      <c r="S59" s="85">
        <v>57</v>
      </c>
      <c r="T59" s="86">
        <f t="shared" si="8"/>
        <v>0.6835937500000006</v>
      </c>
      <c r="U59" s="87"/>
    </row>
    <row r="60" spans="1:21" ht="13.5" customHeight="1">
      <c r="A60" s="97" t="s">
        <v>218</v>
      </c>
      <c r="B60" s="99" t="s">
        <v>334</v>
      </c>
      <c r="C60" s="30" t="s">
        <v>393</v>
      </c>
      <c r="D60" s="30" t="s">
        <v>32</v>
      </c>
      <c r="E60" s="30" t="s">
        <v>18</v>
      </c>
      <c r="F60" s="30">
        <v>0</v>
      </c>
      <c r="G60" s="67">
        <v>0</v>
      </c>
      <c r="H60" s="82">
        <v>0.027777777777777776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0.03199074074074074</v>
      </c>
      <c r="O60" s="84">
        <f t="shared" si="5"/>
        <v>0.004212962962962967</v>
      </c>
      <c r="P60" s="83">
        <v>0</v>
      </c>
      <c r="Q60" s="83">
        <f t="shared" si="6"/>
        <v>0</v>
      </c>
      <c r="R60" s="84">
        <f t="shared" si="7"/>
        <v>0.004212962962962967</v>
      </c>
      <c r="S60" s="85">
        <v>59</v>
      </c>
      <c r="T60" s="86">
        <f t="shared" si="8"/>
        <v>0.7109375000000006</v>
      </c>
      <c r="U60" s="87"/>
    </row>
    <row r="61" spans="1:21" ht="12.75">
      <c r="A61" s="97" t="s">
        <v>270</v>
      </c>
      <c r="B61" s="99" t="s">
        <v>338</v>
      </c>
      <c r="C61" s="30" t="s">
        <v>439</v>
      </c>
      <c r="D61" s="30" t="s">
        <v>32</v>
      </c>
      <c r="E61" s="30" t="s">
        <v>18</v>
      </c>
      <c r="F61" s="30">
        <v>0</v>
      </c>
      <c r="G61" s="67">
        <v>0</v>
      </c>
      <c r="H61" s="82">
        <v>0.06736111111111111</v>
      </c>
      <c r="I61" s="83">
        <v>0</v>
      </c>
      <c r="J61" s="83">
        <v>0</v>
      </c>
      <c r="K61" s="83">
        <v>1</v>
      </c>
      <c r="L61" s="83">
        <v>0</v>
      </c>
      <c r="M61" s="83">
        <v>0</v>
      </c>
      <c r="N61" s="84">
        <v>0.07141203703703704</v>
      </c>
      <c r="O61" s="84">
        <f t="shared" si="5"/>
        <v>0.00405092592592593</v>
      </c>
      <c r="P61" s="83">
        <v>0</v>
      </c>
      <c r="Q61" s="83">
        <f t="shared" si="6"/>
        <v>1</v>
      </c>
      <c r="R61" s="84">
        <f t="shared" si="7"/>
        <v>0.004224537037037041</v>
      </c>
      <c r="S61" s="85">
        <v>60</v>
      </c>
      <c r="T61" s="86">
        <f t="shared" si="8"/>
        <v>0.7128906250000006</v>
      </c>
      <c r="U61" s="87"/>
    </row>
    <row r="62" spans="1:21" ht="12.75">
      <c r="A62" s="97" t="s">
        <v>187</v>
      </c>
      <c r="B62" s="99" t="s">
        <v>322</v>
      </c>
      <c r="C62" s="30" t="s">
        <v>364</v>
      </c>
      <c r="D62" s="30" t="s">
        <v>32</v>
      </c>
      <c r="E62" s="30" t="s">
        <v>18</v>
      </c>
      <c r="F62" s="30">
        <v>0</v>
      </c>
      <c r="G62" s="67">
        <v>0</v>
      </c>
      <c r="H62" s="82">
        <v>0.007638888888888889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0.012106481481481482</v>
      </c>
      <c r="O62" s="84">
        <f t="shared" si="5"/>
        <v>0.004467592592592593</v>
      </c>
      <c r="P62" s="83">
        <v>0</v>
      </c>
      <c r="Q62" s="83">
        <f t="shared" si="6"/>
        <v>0</v>
      </c>
      <c r="R62" s="84">
        <f t="shared" si="7"/>
        <v>0.004467592592592593</v>
      </c>
      <c r="S62" s="85">
        <v>61</v>
      </c>
      <c r="T62" s="86">
        <f t="shared" si="8"/>
        <v>0.7539062499999999</v>
      </c>
      <c r="U62" s="87"/>
    </row>
    <row r="63" spans="1:21" ht="12.75">
      <c r="A63" s="97" t="s">
        <v>241</v>
      </c>
      <c r="B63" s="99" t="s">
        <v>330</v>
      </c>
      <c r="C63" s="30" t="s">
        <v>412</v>
      </c>
      <c r="D63" s="30" t="s">
        <v>32</v>
      </c>
      <c r="E63" s="30" t="s">
        <v>18</v>
      </c>
      <c r="F63" s="30">
        <v>0</v>
      </c>
      <c r="G63" s="67">
        <v>0</v>
      </c>
      <c r="H63" s="82">
        <v>0.04652777777777778</v>
      </c>
      <c r="I63" s="83">
        <v>0</v>
      </c>
      <c r="J63" s="83">
        <v>0</v>
      </c>
      <c r="K63" s="83">
        <v>1</v>
      </c>
      <c r="L63" s="83">
        <v>3</v>
      </c>
      <c r="M63" s="83">
        <v>0</v>
      </c>
      <c r="N63" s="84">
        <v>0.05034722222222222</v>
      </c>
      <c r="O63" s="84">
        <f t="shared" si="5"/>
        <v>0.003819444444444438</v>
      </c>
      <c r="P63" s="83">
        <v>0</v>
      </c>
      <c r="Q63" s="83">
        <f t="shared" si="6"/>
        <v>4</v>
      </c>
      <c r="R63" s="84">
        <f t="shared" si="7"/>
        <v>0.004513888888888882</v>
      </c>
      <c r="S63" s="85">
        <v>62</v>
      </c>
      <c r="T63" s="86">
        <f t="shared" si="8"/>
        <v>0.7617187499999987</v>
      </c>
      <c r="U63" s="87"/>
    </row>
    <row r="64" spans="1:21" ht="12.75">
      <c r="A64" s="97" t="s">
        <v>191</v>
      </c>
      <c r="B64" s="99" t="s">
        <v>324</v>
      </c>
      <c r="C64" s="30" t="s">
        <v>368</v>
      </c>
      <c r="D64" s="30" t="s">
        <v>32</v>
      </c>
      <c r="E64" s="30" t="s">
        <v>18</v>
      </c>
      <c r="F64" s="30">
        <v>0</v>
      </c>
      <c r="G64" s="67">
        <v>0</v>
      </c>
      <c r="H64" s="82">
        <v>0.0104166666666667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4">
        <v>0.015000000000000001</v>
      </c>
      <c r="O64" s="84">
        <f t="shared" si="5"/>
        <v>0.0045833333333333</v>
      </c>
      <c r="P64" s="83">
        <v>0</v>
      </c>
      <c r="Q64" s="83">
        <f t="shared" si="6"/>
        <v>0</v>
      </c>
      <c r="R64" s="84">
        <f t="shared" si="7"/>
        <v>0.0045833333333333</v>
      </c>
      <c r="S64" s="85">
        <v>63</v>
      </c>
      <c r="T64" s="86">
        <f t="shared" si="8"/>
        <v>0.7734374999999942</v>
      </c>
      <c r="U64" s="87"/>
    </row>
    <row r="65" spans="1:21" ht="12.75">
      <c r="A65" s="97" t="s">
        <v>264</v>
      </c>
      <c r="B65" s="99" t="s">
        <v>338</v>
      </c>
      <c r="C65" s="30" t="s">
        <v>434</v>
      </c>
      <c r="D65" s="30" t="s">
        <v>32</v>
      </c>
      <c r="E65" s="30" t="s">
        <v>18</v>
      </c>
      <c r="F65" s="30">
        <v>0</v>
      </c>
      <c r="G65" s="67">
        <v>0</v>
      </c>
      <c r="H65" s="82">
        <v>0.0618055555555556</v>
      </c>
      <c r="I65" s="83">
        <v>0</v>
      </c>
      <c r="J65" s="83">
        <v>0</v>
      </c>
      <c r="K65" s="83">
        <v>0</v>
      </c>
      <c r="L65" s="83">
        <v>3</v>
      </c>
      <c r="M65" s="83">
        <v>0</v>
      </c>
      <c r="N65" s="84">
        <v>0.06597222222222222</v>
      </c>
      <c r="O65" s="84">
        <f t="shared" si="5"/>
        <v>0.004166666666666624</v>
      </c>
      <c r="P65" s="83">
        <v>0</v>
      </c>
      <c r="Q65" s="83">
        <f t="shared" si="6"/>
        <v>3</v>
      </c>
      <c r="R65" s="84">
        <f t="shared" si="7"/>
        <v>0.004687499999999957</v>
      </c>
      <c r="S65" s="85">
        <v>64</v>
      </c>
      <c r="T65" s="86">
        <f t="shared" si="8"/>
        <v>0.7910156249999926</v>
      </c>
      <c r="U65" s="87"/>
    </row>
    <row r="66" spans="1:21" ht="12.75">
      <c r="A66" s="97" t="s">
        <v>234</v>
      </c>
      <c r="B66" s="99" t="s">
        <v>332</v>
      </c>
      <c r="C66" s="30" t="s">
        <v>175</v>
      </c>
      <c r="D66" s="30" t="s">
        <v>32</v>
      </c>
      <c r="E66" s="30" t="s">
        <v>18</v>
      </c>
      <c r="F66" s="30">
        <v>0</v>
      </c>
      <c r="G66" s="67">
        <v>0</v>
      </c>
      <c r="H66" s="82">
        <v>0.0409722222222222</v>
      </c>
      <c r="I66" s="83">
        <v>0</v>
      </c>
      <c r="J66" s="83">
        <v>0</v>
      </c>
      <c r="K66" s="83">
        <v>1</v>
      </c>
      <c r="L66" s="83">
        <v>0</v>
      </c>
      <c r="M66" s="83">
        <v>1</v>
      </c>
      <c r="N66" s="84">
        <v>0.045370370370370366</v>
      </c>
      <c r="O66" s="84">
        <f t="shared" si="5"/>
        <v>0.004398148148148165</v>
      </c>
      <c r="P66" s="83">
        <v>0</v>
      </c>
      <c r="Q66" s="83">
        <f t="shared" si="6"/>
        <v>2</v>
      </c>
      <c r="R66" s="84">
        <f t="shared" si="7"/>
        <v>0.004745370370370387</v>
      </c>
      <c r="S66" s="85">
        <v>65</v>
      </c>
      <c r="T66" s="86">
        <f t="shared" si="8"/>
        <v>0.8007812500000026</v>
      </c>
      <c r="U66" s="87"/>
    </row>
    <row r="67" spans="1:21" ht="12.75">
      <c r="A67" s="97" t="s">
        <v>198</v>
      </c>
      <c r="B67" s="99" t="s">
        <v>498</v>
      </c>
      <c r="C67" s="30" t="s">
        <v>374</v>
      </c>
      <c r="D67" s="30" t="s">
        <v>32</v>
      </c>
      <c r="E67" s="30" t="s">
        <v>18</v>
      </c>
      <c r="F67" s="30">
        <v>0</v>
      </c>
      <c r="G67" s="67">
        <v>0</v>
      </c>
      <c r="H67" s="82">
        <v>0.0152777777777778</v>
      </c>
      <c r="I67" s="83">
        <v>1</v>
      </c>
      <c r="J67" s="83">
        <v>0</v>
      </c>
      <c r="K67" s="83">
        <v>0</v>
      </c>
      <c r="L67" s="83">
        <v>1</v>
      </c>
      <c r="M67" s="83">
        <v>0</v>
      </c>
      <c r="N67" s="84">
        <v>0.019780092592592592</v>
      </c>
      <c r="O67" s="84">
        <f t="shared" si="5"/>
        <v>0.004502314814814792</v>
      </c>
      <c r="P67" s="83">
        <v>0</v>
      </c>
      <c r="Q67" s="83">
        <f t="shared" si="6"/>
        <v>2</v>
      </c>
      <c r="R67" s="84">
        <f t="shared" si="7"/>
        <v>0.004849537037037014</v>
      </c>
      <c r="S67" s="85">
        <v>66</v>
      </c>
      <c r="T67" s="86">
        <f t="shared" si="8"/>
        <v>0.8183593749999959</v>
      </c>
      <c r="U67" s="87"/>
    </row>
    <row r="68" spans="1:21" ht="12.75">
      <c r="A68" s="97" t="s">
        <v>223</v>
      </c>
      <c r="B68" s="99" t="s">
        <v>330</v>
      </c>
      <c r="C68" s="30" t="s">
        <v>397</v>
      </c>
      <c r="D68" s="30" t="s">
        <v>32</v>
      </c>
      <c r="E68" s="30" t="s">
        <v>18</v>
      </c>
      <c r="F68" s="30">
        <v>0</v>
      </c>
      <c r="G68" s="67">
        <v>0</v>
      </c>
      <c r="H68" s="82">
        <v>0.0340277777777778</v>
      </c>
      <c r="I68" s="83">
        <v>0</v>
      </c>
      <c r="J68" s="83">
        <v>0</v>
      </c>
      <c r="K68" s="83">
        <v>0</v>
      </c>
      <c r="L68" s="83">
        <v>4</v>
      </c>
      <c r="M68" s="83">
        <v>0</v>
      </c>
      <c r="N68" s="84">
        <v>0.03832175925925926</v>
      </c>
      <c r="O68" s="84">
        <f t="shared" si="5"/>
        <v>0.004293981481481454</v>
      </c>
      <c r="P68" s="83">
        <v>0</v>
      </c>
      <c r="Q68" s="83">
        <f t="shared" si="6"/>
        <v>4</v>
      </c>
      <c r="R68" s="84">
        <f t="shared" si="7"/>
        <v>0.004988425925925899</v>
      </c>
      <c r="S68" s="85">
        <v>67</v>
      </c>
      <c r="T68" s="86">
        <f t="shared" si="8"/>
        <v>0.8417968749999952</v>
      </c>
      <c r="U68" s="87"/>
    </row>
    <row r="69" spans="1:21" ht="13.5" customHeight="1">
      <c r="A69" s="97" t="s">
        <v>249</v>
      </c>
      <c r="B69" s="99" t="s">
        <v>337</v>
      </c>
      <c r="C69" s="30" t="s">
        <v>420</v>
      </c>
      <c r="D69" s="30" t="s">
        <v>32</v>
      </c>
      <c r="E69" s="30" t="s">
        <v>18</v>
      </c>
      <c r="F69" s="30">
        <v>0</v>
      </c>
      <c r="G69" s="67">
        <v>0</v>
      </c>
      <c r="H69" s="82">
        <v>0.051388888888888894</v>
      </c>
      <c r="I69" s="83">
        <v>0</v>
      </c>
      <c r="J69" s="83">
        <v>0</v>
      </c>
      <c r="K69" s="83">
        <v>1</v>
      </c>
      <c r="L69" s="83">
        <v>3</v>
      </c>
      <c r="M69" s="83">
        <v>1</v>
      </c>
      <c r="N69" s="84">
        <v>0.0556712962962963</v>
      </c>
      <c r="O69" s="84">
        <f t="shared" si="5"/>
        <v>0.004282407407407408</v>
      </c>
      <c r="P69" s="83">
        <v>0</v>
      </c>
      <c r="Q69" s="83">
        <f t="shared" si="6"/>
        <v>5</v>
      </c>
      <c r="R69" s="84">
        <f t="shared" si="7"/>
        <v>0.005150462962962964</v>
      </c>
      <c r="S69" s="85">
        <v>69</v>
      </c>
      <c r="T69" s="86">
        <f t="shared" si="8"/>
        <v>0.869140625</v>
      </c>
      <c r="U69" s="87"/>
    </row>
    <row r="70" spans="1:21" ht="12.75">
      <c r="A70" s="97" t="s">
        <v>266</v>
      </c>
      <c r="B70" s="99" t="s">
        <v>418</v>
      </c>
      <c r="C70" s="30" t="s">
        <v>436</v>
      </c>
      <c r="D70" s="30" t="s">
        <v>32</v>
      </c>
      <c r="E70" s="30" t="s">
        <v>18</v>
      </c>
      <c r="F70" s="30">
        <v>0</v>
      </c>
      <c r="G70" s="67">
        <v>0</v>
      </c>
      <c r="H70" s="82">
        <v>0.06388888888888888</v>
      </c>
      <c r="I70" s="83">
        <v>0</v>
      </c>
      <c r="J70" s="83">
        <v>0</v>
      </c>
      <c r="K70" s="83">
        <v>1</v>
      </c>
      <c r="L70" s="83">
        <v>0</v>
      </c>
      <c r="M70" s="83">
        <v>0</v>
      </c>
      <c r="N70" s="84">
        <v>0.06896990740740741</v>
      </c>
      <c r="O70" s="84">
        <f t="shared" si="5"/>
        <v>0.005081018518518526</v>
      </c>
      <c r="P70" s="83">
        <v>0</v>
      </c>
      <c r="Q70" s="83">
        <f t="shared" si="6"/>
        <v>1</v>
      </c>
      <c r="R70" s="84">
        <f t="shared" si="7"/>
        <v>0.005254629629629638</v>
      </c>
      <c r="S70" s="85">
        <v>70</v>
      </c>
      <c r="T70" s="86">
        <f t="shared" si="8"/>
        <v>0.8867187500000011</v>
      </c>
      <c r="U70" s="87"/>
    </row>
    <row r="71" spans="1:21" ht="12.75">
      <c r="A71" s="97" t="s">
        <v>178</v>
      </c>
      <c r="B71" s="99" t="s">
        <v>322</v>
      </c>
      <c r="C71" s="30" t="s">
        <v>356</v>
      </c>
      <c r="D71" s="30" t="s">
        <v>32</v>
      </c>
      <c r="E71" s="30" t="s">
        <v>18</v>
      </c>
      <c r="F71" s="30">
        <v>0</v>
      </c>
      <c r="G71" s="67">
        <v>0</v>
      </c>
      <c r="H71" s="82">
        <v>0.0006944444444444445</v>
      </c>
      <c r="I71" s="83">
        <v>0</v>
      </c>
      <c r="J71" s="83">
        <v>0</v>
      </c>
      <c r="K71" s="83">
        <v>3</v>
      </c>
      <c r="L71" s="83">
        <v>4</v>
      </c>
      <c r="M71" s="83">
        <v>0</v>
      </c>
      <c r="N71" s="84">
        <v>0.004895833333333333</v>
      </c>
      <c r="O71" s="84">
        <f t="shared" si="5"/>
        <v>0.004201388888888888</v>
      </c>
      <c r="P71" s="83">
        <v>0</v>
      </c>
      <c r="Q71" s="83">
        <f t="shared" si="6"/>
        <v>7</v>
      </c>
      <c r="R71" s="84">
        <f t="shared" si="7"/>
        <v>0.005416666666666666</v>
      </c>
      <c r="S71" s="85">
        <v>71</v>
      </c>
      <c r="T71" s="86">
        <f t="shared" si="8"/>
        <v>0.9140624999999997</v>
      </c>
      <c r="U71" s="87"/>
    </row>
    <row r="72" spans="1:21" ht="12.75">
      <c r="A72" s="98" t="s">
        <v>300</v>
      </c>
      <c r="B72" s="99" t="s">
        <v>347</v>
      </c>
      <c r="C72" s="30" t="s">
        <v>466</v>
      </c>
      <c r="D72" s="30" t="s">
        <v>32</v>
      </c>
      <c r="E72" s="30" t="s">
        <v>18</v>
      </c>
      <c r="F72" s="30">
        <v>0</v>
      </c>
      <c r="G72" s="67">
        <v>0</v>
      </c>
      <c r="H72" s="82">
        <v>0.09027777777777778</v>
      </c>
      <c r="I72" s="83">
        <v>0</v>
      </c>
      <c r="J72" s="83">
        <v>0</v>
      </c>
      <c r="K72" s="83">
        <v>1</v>
      </c>
      <c r="L72" s="83">
        <v>0</v>
      </c>
      <c r="M72" s="83">
        <v>0</v>
      </c>
      <c r="N72" s="84">
        <v>0.09554398148148148</v>
      </c>
      <c r="O72" s="84">
        <f t="shared" si="5"/>
        <v>0.0052662037037037035</v>
      </c>
      <c r="P72" s="83">
        <v>0</v>
      </c>
      <c r="Q72" s="83">
        <f t="shared" si="6"/>
        <v>1</v>
      </c>
      <c r="R72" s="84">
        <f t="shared" si="7"/>
        <v>0.005439814814814815</v>
      </c>
      <c r="S72" s="85">
        <v>72</v>
      </c>
      <c r="T72" s="86">
        <f t="shared" si="8"/>
        <v>0.9179687499999998</v>
      </c>
      <c r="U72" s="87"/>
    </row>
    <row r="73" spans="1:21" ht="12.75">
      <c r="A73" s="97" t="s">
        <v>201</v>
      </c>
      <c r="B73" s="99" t="s">
        <v>324</v>
      </c>
      <c r="C73" s="30" t="s">
        <v>378</v>
      </c>
      <c r="D73" s="30" t="s">
        <v>32</v>
      </c>
      <c r="E73" s="30" t="s">
        <v>18</v>
      </c>
      <c r="F73" s="30">
        <v>0</v>
      </c>
      <c r="G73" s="67">
        <v>0</v>
      </c>
      <c r="H73" s="82">
        <v>0.0173611111111111</v>
      </c>
      <c r="I73" s="83">
        <v>0</v>
      </c>
      <c r="J73" s="83">
        <v>0</v>
      </c>
      <c r="K73" s="83">
        <v>0</v>
      </c>
      <c r="L73" s="83">
        <v>10</v>
      </c>
      <c r="M73" s="83">
        <v>1</v>
      </c>
      <c r="N73" s="84">
        <v>0.020937499999999998</v>
      </c>
      <c r="O73" s="84">
        <f aca="true" t="shared" si="9" ref="O73:O104">N73-H73</f>
        <v>0.0035763888888888963</v>
      </c>
      <c r="P73" s="83">
        <v>0</v>
      </c>
      <c r="Q73" s="83">
        <f aca="true" t="shared" si="10" ref="Q73:Q104">I73+J73+K73+M73+L73</f>
        <v>11</v>
      </c>
      <c r="R73" s="84">
        <f aca="true" t="shared" si="11" ref="R73:R104">O73+Q73*TIMEVALUE("0:00:15")</f>
        <v>0.005486111111111119</v>
      </c>
      <c r="S73" s="85">
        <v>73</v>
      </c>
      <c r="T73" s="86">
        <f t="shared" si="8"/>
        <v>0.925781250000001</v>
      </c>
      <c r="U73" s="87"/>
    </row>
    <row r="74" spans="1:21" ht="12.75">
      <c r="A74" s="98" t="s">
        <v>279</v>
      </c>
      <c r="B74" s="99" t="s">
        <v>347</v>
      </c>
      <c r="C74" s="30" t="s">
        <v>447</v>
      </c>
      <c r="D74" s="30" t="s">
        <v>32</v>
      </c>
      <c r="E74" s="30" t="s">
        <v>18</v>
      </c>
      <c r="F74" s="30">
        <v>0</v>
      </c>
      <c r="G74" s="67">
        <v>0</v>
      </c>
      <c r="H74" s="82">
        <v>0.07361111111111111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4">
        <v>0.07916666666666666</v>
      </c>
      <c r="O74" s="84">
        <f t="shared" si="9"/>
        <v>0.00555555555555555</v>
      </c>
      <c r="P74" s="83">
        <v>0</v>
      </c>
      <c r="Q74" s="83">
        <f t="shared" si="10"/>
        <v>0</v>
      </c>
      <c r="R74" s="84">
        <f t="shared" si="11"/>
        <v>0.00555555555555555</v>
      </c>
      <c r="S74" s="85">
        <v>74</v>
      </c>
      <c r="T74" s="86">
        <f t="shared" si="8"/>
        <v>0.9374999999999988</v>
      </c>
      <c r="U74" s="87"/>
    </row>
    <row r="75" spans="1:21" ht="12.75">
      <c r="A75" s="97" t="s">
        <v>238</v>
      </c>
      <c r="B75" s="99" t="s">
        <v>336</v>
      </c>
      <c r="C75" s="30" t="s">
        <v>410</v>
      </c>
      <c r="D75" s="30" t="s">
        <v>32</v>
      </c>
      <c r="E75" s="30" t="s">
        <v>18</v>
      </c>
      <c r="F75" s="30">
        <v>0</v>
      </c>
      <c r="G75" s="67">
        <v>0</v>
      </c>
      <c r="H75" s="82">
        <v>0.04305555555555556</v>
      </c>
      <c r="I75" s="83">
        <v>0</v>
      </c>
      <c r="J75" s="83">
        <v>0</v>
      </c>
      <c r="K75" s="83">
        <v>0</v>
      </c>
      <c r="L75" s="83">
        <v>10</v>
      </c>
      <c r="M75" s="83">
        <v>3</v>
      </c>
      <c r="N75" s="84">
        <v>0.04662037037037037</v>
      </c>
      <c r="O75" s="84">
        <f t="shared" si="9"/>
        <v>0.0035648148148148054</v>
      </c>
      <c r="P75" s="83">
        <v>0</v>
      </c>
      <c r="Q75" s="83">
        <f t="shared" si="10"/>
        <v>13</v>
      </c>
      <c r="R75" s="84">
        <f t="shared" si="11"/>
        <v>0.0058217592592592505</v>
      </c>
      <c r="S75" s="85">
        <v>75</v>
      </c>
      <c r="T75" s="86">
        <f t="shared" si="8"/>
        <v>0.9824218749999983</v>
      </c>
      <c r="U75" s="87"/>
    </row>
    <row r="76" spans="1:21" ht="12.75">
      <c r="A76" s="97" t="s">
        <v>273</v>
      </c>
      <c r="B76" s="99" t="s">
        <v>342</v>
      </c>
      <c r="C76" s="30" t="s">
        <v>441</v>
      </c>
      <c r="D76" s="30" t="s">
        <v>32</v>
      </c>
      <c r="E76" s="30" t="s">
        <v>18</v>
      </c>
      <c r="F76" s="30">
        <v>0</v>
      </c>
      <c r="G76" s="67">
        <v>0</v>
      </c>
      <c r="H76" s="82">
        <v>0.0701388888888889</v>
      </c>
      <c r="I76" s="83">
        <v>1</v>
      </c>
      <c r="J76" s="83">
        <v>0</v>
      </c>
      <c r="K76" s="83">
        <v>0</v>
      </c>
      <c r="L76" s="83">
        <v>0</v>
      </c>
      <c r="M76" s="83">
        <v>0</v>
      </c>
      <c r="N76" s="84">
        <v>0.07581018518518519</v>
      </c>
      <c r="O76" s="84">
        <f t="shared" si="9"/>
        <v>0.005671296296296285</v>
      </c>
      <c r="P76" s="83">
        <v>0</v>
      </c>
      <c r="Q76" s="83">
        <f t="shared" si="10"/>
        <v>1</v>
      </c>
      <c r="R76" s="84">
        <f t="shared" si="11"/>
        <v>0.005844907407407397</v>
      </c>
      <c r="S76" s="85">
        <v>76</v>
      </c>
      <c r="T76" s="86" t="s">
        <v>136</v>
      </c>
      <c r="U76" s="87"/>
    </row>
    <row r="77" spans="1:21" ht="12.75">
      <c r="A77" s="97" t="s">
        <v>236</v>
      </c>
      <c r="B77" s="99" t="s">
        <v>334</v>
      </c>
      <c r="C77" s="30" t="s">
        <v>408</v>
      </c>
      <c r="D77" s="30" t="s">
        <v>32</v>
      </c>
      <c r="E77" s="30" t="s">
        <v>18</v>
      </c>
      <c r="F77" s="30">
        <v>0</v>
      </c>
      <c r="G77" s="67">
        <v>0</v>
      </c>
      <c r="H77" s="82">
        <v>0.0423611111111111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4">
        <v>0.04825231481481482</v>
      </c>
      <c r="O77" s="84">
        <f t="shared" si="9"/>
        <v>0.005891203703703718</v>
      </c>
      <c r="P77" s="83">
        <v>0</v>
      </c>
      <c r="Q77" s="83">
        <f t="shared" si="10"/>
        <v>0</v>
      </c>
      <c r="R77" s="84">
        <f t="shared" si="11"/>
        <v>0.005891203703703718</v>
      </c>
      <c r="S77" s="85">
        <v>77</v>
      </c>
      <c r="T77" s="86" t="s">
        <v>136</v>
      </c>
      <c r="U77" s="87"/>
    </row>
    <row r="78" spans="1:21" ht="12.75">
      <c r="A78" s="97" t="s">
        <v>227</v>
      </c>
      <c r="B78" s="99" t="s">
        <v>334</v>
      </c>
      <c r="C78" s="30" t="s">
        <v>401</v>
      </c>
      <c r="D78" s="30" t="s">
        <v>32</v>
      </c>
      <c r="E78" s="30" t="s">
        <v>18</v>
      </c>
      <c r="F78" s="30">
        <v>0</v>
      </c>
      <c r="G78" s="67">
        <v>0</v>
      </c>
      <c r="H78" s="82">
        <v>0.0368055555555555</v>
      </c>
      <c r="I78" s="83">
        <v>0</v>
      </c>
      <c r="J78" s="83">
        <v>0</v>
      </c>
      <c r="K78" s="83">
        <v>1</v>
      </c>
      <c r="L78" s="83">
        <v>0</v>
      </c>
      <c r="M78" s="83">
        <v>0</v>
      </c>
      <c r="N78" s="84">
        <v>0.04270833333333333</v>
      </c>
      <c r="O78" s="84">
        <f t="shared" si="9"/>
        <v>0.005902777777777826</v>
      </c>
      <c r="P78" s="83">
        <v>0</v>
      </c>
      <c r="Q78" s="83">
        <f t="shared" si="10"/>
        <v>1</v>
      </c>
      <c r="R78" s="84">
        <f t="shared" si="11"/>
        <v>0.0060763888888889376</v>
      </c>
      <c r="S78" s="85">
        <v>79</v>
      </c>
      <c r="T78" s="86">
        <f aca="true" t="shared" si="12" ref="T78:T94">R78/$R$33</f>
        <v>1.025390625000008</v>
      </c>
      <c r="U78" s="87" t="s">
        <v>57</v>
      </c>
    </row>
    <row r="79" spans="1:21" ht="12.75">
      <c r="A79" s="97" t="s">
        <v>232</v>
      </c>
      <c r="B79" s="99" t="s">
        <v>330</v>
      </c>
      <c r="C79" s="30" t="s">
        <v>405</v>
      </c>
      <c r="D79" s="30" t="s">
        <v>32</v>
      </c>
      <c r="E79" s="30" t="s">
        <v>18</v>
      </c>
      <c r="F79" s="30">
        <v>0</v>
      </c>
      <c r="G79" s="67">
        <v>0</v>
      </c>
      <c r="H79" s="82">
        <v>0.0395833333333333</v>
      </c>
      <c r="I79" s="83">
        <v>1</v>
      </c>
      <c r="J79" s="83">
        <v>0</v>
      </c>
      <c r="K79" s="83">
        <v>1</v>
      </c>
      <c r="L79" s="83">
        <v>0</v>
      </c>
      <c r="M79" s="83">
        <v>4</v>
      </c>
      <c r="N79" s="84">
        <v>0.04505787037037037</v>
      </c>
      <c r="O79" s="84">
        <f t="shared" si="9"/>
        <v>0.005474537037037076</v>
      </c>
      <c r="P79" s="83">
        <v>0</v>
      </c>
      <c r="Q79" s="83">
        <f t="shared" si="10"/>
        <v>6</v>
      </c>
      <c r="R79" s="84">
        <f t="shared" si="11"/>
        <v>0.006516203703703743</v>
      </c>
      <c r="S79" s="85">
        <v>80</v>
      </c>
      <c r="T79" s="86">
        <f t="shared" si="12"/>
        <v>1.0996093750000062</v>
      </c>
      <c r="U79" s="87" t="s">
        <v>55</v>
      </c>
    </row>
    <row r="80" spans="1:21" ht="12.75">
      <c r="A80" s="97" t="s">
        <v>185</v>
      </c>
      <c r="B80" s="99" t="s">
        <v>327</v>
      </c>
      <c r="C80" s="30" t="s">
        <v>362</v>
      </c>
      <c r="D80" s="30" t="s">
        <v>32</v>
      </c>
      <c r="E80" s="30" t="s">
        <v>18</v>
      </c>
      <c r="F80" s="30">
        <v>0</v>
      </c>
      <c r="G80" s="67">
        <v>0</v>
      </c>
      <c r="H80" s="82">
        <v>0.00555555555555556</v>
      </c>
      <c r="I80" s="83">
        <v>0</v>
      </c>
      <c r="J80" s="83">
        <v>0</v>
      </c>
      <c r="K80" s="83">
        <v>1</v>
      </c>
      <c r="L80" s="83">
        <v>1</v>
      </c>
      <c r="M80" s="83">
        <v>3</v>
      </c>
      <c r="N80" s="84">
        <v>0.012094907407407408</v>
      </c>
      <c r="O80" s="84">
        <f t="shared" si="9"/>
        <v>0.006539351851851848</v>
      </c>
      <c r="P80" s="83">
        <v>0</v>
      </c>
      <c r="Q80" s="83">
        <f t="shared" si="10"/>
        <v>5</v>
      </c>
      <c r="R80" s="84">
        <f t="shared" si="11"/>
        <v>0.007407407407407404</v>
      </c>
      <c r="S80" s="85">
        <v>81</v>
      </c>
      <c r="T80" s="86">
        <f t="shared" si="12"/>
        <v>1.2499999999999991</v>
      </c>
      <c r="U80" s="87"/>
    </row>
    <row r="81" spans="1:21" ht="12.75">
      <c r="A81" s="97" t="s">
        <v>250</v>
      </c>
      <c r="B81" s="99" t="s">
        <v>338</v>
      </c>
      <c r="C81" s="30" t="s">
        <v>421</v>
      </c>
      <c r="D81" s="30" t="s">
        <v>32</v>
      </c>
      <c r="E81" s="30" t="s">
        <v>18</v>
      </c>
      <c r="F81" s="30">
        <v>0</v>
      </c>
      <c r="G81" s="67">
        <v>0</v>
      </c>
      <c r="H81" s="82">
        <v>0.0520833333333333</v>
      </c>
      <c r="I81" s="83">
        <v>0</v>
      </c>
      <c r="J81" s="83">
        <v>0</v>
      </c>
      <c r="K81" s="83">
        <v>0</v>
      </c>
      <c r="L81" s="83">
        <v>13</v>
      </c>
      <c r="M81" s="83">
        <v>3</v>
      </c>
      <c r="N81" s="84">
        <v>0.05682870370370371</v>
      </c>
      <c r="O81" s="84">
        <f t="shared" si="9"/>
        <v>0.004745370370370407</v>
      </c>
      <c r="P81" s="83">
        <v>0</v>
      </c>
      <c r="Q81" s="83">
        <f t="shared" si="10"/>
        <v>16</v>
      </c>
      <c r="R81" s="84">
        <f t="shared" si="11"/>
        <v>0.007523148148148185</v>
      </c>
      <c r="S81" s="85">
        <v>82</v>
      </c>
      <c r="T81" s="86">
        <f t="shared" si="12"/>
        <v>1.269531250000006</v>
      </c>
      <c r="U81" s="87"/>
    </row>
    <row r="82" spans="1:21" ht="12.75">
      <c r="A82" s="97" t="s">
        <v>180</v>
      </c>
      <c r="B82" s="99" t="s">
        <v>498</v>
      </c>
      <c r="C82" s="30" t="s">
        <v>357</v>
      </c>
      <c r="D82" s="30" t="s">
        <v>32</v>
      </c>
      <c r="E82" s="30" t="s">
        <v>18</v>
      </c>
      <c r="F82" s="30">
        <v>0</v>
      </c>
      <c r="G82" s="67">
        <v>0</v>
      </c>
      <c r="H82" s="82">
        <v>0.00208333333333333</v>
      </c>
      <c r="I82" s="83">
        <v>3</v>
      </c>
      <c r="J82" s="83">
        <v>0</v>
      </c>
      <c r="K82" s="83">
        <v>0</v>
      </c>
      <c r="L82" s="83">
        <v>0</v>
      </c>
      <c r="M82" s="83">
        <v>6</v>
      </c>
      <c r="N82" s="84">
        <v>0.008310185185185186</v>
      </c>
      <c r="O82" s="84">
        <f t="shared" si="9"/>
        <v>0.006226851851851857</v>
      </c>
      <c r="P82" s="83">
        <v>0</v>
      </c>
      <c r="Q82" s="83">
        <f t="shared" si="10"/>
        <v>9</v>
      </c>
      <c r="R82" s="84">
        <f t="shared" si="11"/>
        <v>0.007789351851851856</v>
      </c>
      <c r="S82" s="85">
        <v>83</v>
      </c>
      <c r="T82" s="86">
        <f t="shared" si="12"/>
        <v>1.3144531250000004</v>
      </c>
      <c r="U82" s="87"/>
    </row>
    <row r="83" spans="1:21" ht="12.75">
      <c r="A83" s="97" t="s">
        <v>260</v>
      </c>
      <c r="B83" s="99" t="s">
        <v>418</v>
      </c>
      <c r="C83" s="30" t="s">
        <v>430</v>
      </c>
      <c r="D83" s="30" t="s">
        <v>32</v>
      </c>
      <c r="E83" s="30" t="s">
        <v>18</v>
      </c>
      <c r="F83" s="30">
        <v>0</v>
      </c>
      <c r="G83" s="67">
        <v>0</v>
      </c>
      <c r="H83" s="82">
        <v>0.05833333333333333</v>
      </c>
      <c r="I83" s="83">
        <v>4</v>
      </c>
      <c r="J83" s="83">
        <v>0</v>
      </c>
      <c r="K83" s="83">
        <v>1</v>
      </c>
      <c r="L83" s="83">
        <v>0</v>
      </c>
      <c r="M83" s="83">
        <v>4</v>
      </c>
      <c r="N83" s="84">
        <v>0.06527777777777778</v>
      </c>
      <c r="O83" s="84">
        <f t="shared" si="9"/>
        <v>0.0069444444444444545</v>
      </c>
      <c r="P83" s="83">
        <v>0</v>
      </c>
      <c r="Q83" s="83">
        <f t="shared" si="10"/>
        <v>9</v>
      </c>
      <c r="R83" s="84">
        <f t="shared" si="11"/>
        <v>0.008506944444444454</v>
      </c>
      <c r="S83" s="85">
        <v>84</v>
      </c>
      <c r="T83" s="86">
        <f t="shared" si="12"/>
        <v>1.4355468750000013</v>
      </c>
      <c r="U83" s="87"/>
    </row>
    <row r="84" spans="1:21" ht="13.5" customHeight="1">
      <c r="A84" s="97" t="s">
        <v>189</v>
      </c>
      <c r="B84" s="99" t="s">
        <v>498</v>
      </c>
      <c r="C84" s="30" t="s">
        <v>366</v>
      </c>
      <c r="D84" s="30" t="s">
        <v>32</v>
      </c>
      <c r="E84" s="30" t="s">
        <v>18</v>
      </c>
      <c r="F84" s="30">
        <v>0</v>
      </c>
      <c r="G84" s="67">
        <v>0</v>
      </c>
      <c r="H84" s="82">
        <v>0.00902777777777777</v>
      </c>
      <c r="I84" s="83">
        <v>0</v>
      </c>
      <c r="J84" s="83">
        <v>0</v>
      </c>
      <c r="K84" s="83">
        <v>0</v>
      </c>
      <c r="L84" s="83">
        <v>2</v>
      </c>
      <c r="M84" s="83">
        <v>13</v>
      </c>
      <c r="N84" s="84">
        <v>0.01494212962962963</v>
      </c>
      <c r="O84" s="84">
        <f t="shared" si="9"/>
        <v>0.00591435185185186</v>
      </c>
      <c r="P84" s="83">
        <v>0</v>
      </c>
      <c r="Q84" s="83">
        <f t="shared" si="10"/>
        <v>15</v>
      </c>
      <c r="R84" s="84">
        <f t="shared" si="11"/>
        <v>0.008518518518518526</v>
      </c>
      <c r="S84" s="85">
        <v>85</v>
      </c>
      <c r="T84" s="86">
        <f t="shared" si="12"/>
        <v>1.4375000000000009</v>
      </c>
      <c r="U84" s="87"/>
    </row>
    <row r="85" spans="1:21" ht="12.75">
      <c r="A85" s="97" t="s">
        <v>197</v>
      </c>
      <c r="B85" s="99" t="s">
        <v>170</v>
      </c>
      <c r="C85" s="30" t="s">
        <v>373</v>
      </c>
      <c r="D85" s="30" t="s">
        <v>32</v>
      </c>
      <c r="E85" s="30" t="s">
        <v>18</v>
      </c>
      <c r="F85" s="30">
        <v>0</v>
      </c>
      <c r="G85" s="67">
        <v>0</v>
      </c>
      <c r="H85" s="82">
        <v>0.0145833333333333</v>
      </c>
      <c r="I85" s="83">
        <v>1</v>
      </c>
      <c r="J85" s="83">
        <v>10</v>
      </c>
      <c r="K85" s="83">
        <v>2</v>
      </c>
      <c r="L85" s="83">
        <v>1</v>
      </c>
      <c r="M85" s="83">
        <v>9</v>
      </c>
      <c r="N85" s="84">
        <v>0.032372685185185185</v>
      </c>
      <c r="O85" s="84">
        <f t="shared" si="9"/>
        <v>0.017789351851851883</v>
      </c>
      <c r="P85" s="83">
        <v>0</v>
      </c>
      <c r="Q85" s="83">
        <f t="shared" si="10"/>
        <v>23</v>
      </c>
      <c r="R85" s="84">
        <f t="shared" si="11"/>
        <v>0.021782407407407438</v>
      </c>
      <c r="S85" s="85">
        <v>86</v>
      </c>
      <c r="T85" s="86">
        <f t="shared" si="12"/>
        <v>3.6757812500000044</v>
      </c>
      <c r="U85" s="87"/>
    </row>
    <row r="86" spans="1:21" ht="12.75">
      <c r="A86" s="98" t="s">
        <v>276</v>
      </c>
      <c r="B86" s="99" t="s">
        <v>345</v>
      </c>
      <c r="C86" s="30" t="s">
        <v>444</v>
      </c>
      <c r="D86" s="30" t="s">
        <v>32</v>
      </c>
      <c r="E86" s="30" t="s">
        <v>18</v>
      </c>
      <c r="F86" s="30">
        <v>0</v>
      </c>
      <c r="G86" s="67">
        <v>0</v>
      </c>
      <c r="H86" s="82">
        <v>0.07291666666666667</v>
      </c>
      <c r="I86" s="83" t="s">
        <v>485</v>
      </c>
      <c r="J86" s="83">
        <v>0</v>
      </c>
      <c r="K86" s="83">
        <v>1</v>
      </c>
      <c r="L86" s="83">
        <v>3</v>
      </c>
      <c r="M86" s="83">
        <v>0</v>
      </c>
      <c r="N86" s="84">
        <v>0.07917824074074074</v>
      </c>
      <c r="O86" s="84">
        <f t="shared" si="9"/>
        <v>0.006261574074074072</v>
      </c>
      <c r="P86" s="83">
        <v>1</v>
      </c>
      <c r="Q86" s="83" t="e">
        <f t="shared" si="10"/>
        <v>#VALUE!</v>
      </c>
      <c r="R86" s="84" t="e">
        <f t="shared" si="11"/>
        <v>#VALUE!</v>
      </c>
      <c r="S86" s="85">
        <v>87</v>
      </c>
      <c r="T86" s="86" t="e">
        <f t="shared" si="12"/>
        <v>#VALUE!</v>
      </c>
      <c r="U86" s="87"/>
    </row>
    <row r="87" spans="1:21" ht="12.75">
      <c r="A87" s="98" t="s">
        <v>284</v>
      </c>
      <c r="B87" s="99" t="s">
        <v>345</v>
      </c>
      <c r="C87" s="30" t="s">
        <v>451</v>
      </c>
      <c r="D87" s="30" t="s">
        <v>32</v>
      </c>
      <c r="E87" s="30" t="s">
        <v>18</v>
      </c>
      <c r="F87" s="30">
        <v>0</v>
      </c>
      <c r="G87" s="67">
        <v>0</v>
      </c>
      <c r="H87" s="82">
        <v>0.0770833333333333</v>
      </c>
      <c r="I87" s="83" t="s">
        <v>485</v>
      </c>
      <c r="J87" s="83">
        <v>0</v>
      </c>
      <c r="K87" s="83">
        <v>0</v>
      </c>
      <c r="L87" s="83" t="s">
        <v>485</v>
      </c>
      <c r="M87" s="83">
        <v>0</v>
      </c>
      <c r="N87" s="100">
        <v>0.08269675925925926</v>
      </c>
      <c r="O87" s="84">
        <f t="shared" si="9"/>
        <v>0.005613425925925966</v>
      </c>
      <c r="P87" s="83">
        <v>2</v>
      </c>
      <c r="Q87" s="83" t="e">
        <f t="shared" si="10"/>
        <v>#VALUE!</v>
      </c>
      <c r="R87" s="84" t="e">
        <f t="shared" si="11"/>
        <v>#VALUE!</v>
      </c>
      <c r="S87" s="85">
        <v>88</v>
      </c>
      <c r="T87" s="86" t="e">
        <f t="shared" si="12"/>
        <v>#VALUE!</v>
      </c>
      <c r="U87" s="87"/>
    </row>
    <row r="88" spans="1:21" ht="12.75">
      <c r="A88" s="98" t="s">
        <v>291</v>
      </c>
      <c r="B88" s="99" t="s">
        <v>345</v>
      </c>
      <c r="C88" s="30" t="s">
        <v>457</v>
      </c>
      <c r="D88" s="30" t="s">
        <v>32</v>
      </c>
      <c r="E88" s="30" t="s">
        <v>18</v>
      </c>
      <c r="F88" s="30">
        <v>0</v>
      </c>
      <c r="G88" s="67">
        <v>0</v>
      </c>
      <c r="H88" s="82">
        <v>0.0826388888888889</v>
      </c>
      <c r="I88" s="83" t="s">
        <v>485</v>
      </c>
      <c r="J88" s="83">
        <v>1</v>
      </c>
      <c r="K88" s="83">
        <v>0</v>
      </c>
      <c r="L88" s="83">
        <v>0</v>
      </c>
      <c r="M88" s="83">
        <v>0</v>
      </c>
      <c r="N88" s="84">
        <v>0.08695601851851852</v>
      </c>
      <c r="O88" s="84">
        <f t="shared" si="9"/>
        <v>0.004317129629629615</v>
      </c>
      <c r="P88" s="83">
        <v>1</v>
      </c>
      <c r="Q88" s="83" t="e">
        <f t="shared" si="10"/>
        <v>#VALUE!</v>
      </c>
      <c r="R88" s="84" t="e">
        <f t="shared" si="11"/>
        <v>#VALUE!</v>
      </c>
      <c r="S88" s="85">
        <v>92</v>
      </c>
      <c r="T88" s="86" t="e">
        <f t="shared" si="12"/>
        <v>#VALUE!</v>
      </c>
      <c r="U88" s="87"/>
    </row>
    <row r="89" spans="1:21" ht="12.75">
      <c r="A89" s="97" t="s">
        <v>200</v>
      </c>
      <c r="B89" s="99" t="s">
        <v>376</v>
      </c>
      <c r="C89" s="30" t="s">
        <v>377</v>
      </c>
      <c r="D89" s="30" t="s">
        <v>32</v>
      </c>
      <c r="E89" s="30" t="s">
        <v>18</v>
      </c>
      <c r="F89" s="30">
        <v>0</v>
      </c>
      <c r="G89" s="67">
        <v>0</v>
      </c>
      <c r="H89" s="82">
        <v>0.0166666666666667</v>
      </c>
      <c r="I89" s="83" t="s">
        <v>485</v>
      </c>
      <c r="J89" s="83">
        <v>0</v>
      </c>
      <c r="K89" s="83">
        <v>0</v>
      </c>
      <c r="L89" s="83">
        <v>0</v>
      </c>
      <c r="M89" s="83">
        <v>1</v>
      </c>
      <c r="N89" s="84">
        <v>0.02310185185185185</v>
      </c>
      <c r="O89" s="84">
        <f t="shared" si="9"/>
        <v>0.006435185185185148</v>
      </c>
      <c r="P89" s="83">
        <v>1</v>
      </c>
      <c r="Q89" s="83" t="e">
        <f t="shared" si="10"/>
        <v>#VALUE!</v>
      </c>
      <c r="R89" s="84" t="e">
        <f t="shared" si="11"/>
        <v>#VALUE!</v>
      </c>
      <c r="S89" s="85">
        <v>93</v>
      </c>
      <c r="T89" s="86" t="e">
        <f t="shared" si="12"/>
        <v>#VALUE!</v>
      </c>
      <c r="U89" s="87"/>
    </row>
    <row r="90" spans="1:21" ht="12.75">
      <c r="A90" s="98" t="s">
        <v>290</v>
      </c>
      <c r="B90" s="99" t="s">
        <v>344</v>
      </c>
      <c r="C90" s="30" t="s">
        <v>456</v>
      </c>
      <c r="D90" s="30" t="s">
        <v>48</v>
      </c>
      <c r="E90" s="30" t="s">
        <v>20</v>
      </c>
      <c r="F90" s="30">
        <v>0</v>
      </c>
      <c r="G90" s="67">
        <v>0</v>
      </c>
      <c r="H90" s="82">
        <v>0.0819444444444444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100">
        <v>0.08450231481481481</v>
      </c>
      <c r="O90" s="84">
        <f t="shared" si="9"/>
        <v>0.0025578703703704048</v>
      </c>
      <c r="P90" s="83">
        <v>0</v>
      </c>
      <c r="Q90" s="83">
        <f t="shared" si="10"/>
        <v>0</v>
      </c>
      <c r="R90" s="84">
        <f t="shared" si="11"/>
        <v>0.0025578703703704048</v>
      </c>
      <c r="S90" s="85">
        <v>94</v>
      </c>
      <c r="T90" s="86">
        <f t="shared" si="12"/>
        <v>0.4316406250000057</v>
      </c>
      <c r="U90" s="87"/>
    </row>
    <row r="91" spans="1:21" ht="13.5" customHeight="1">
      <c r="A91" s="97" t="s">
        <v>254</v>
      </c>
      <c r="B91" s="99" t="s">
        <v>341</v>
      </c>
      <c r="C91" s="30" t="s">
        <v>425</v>
      </c>
      <c r="D91" s="30" t="s">
        <v>48</v>
      </c>
      <c r="E91" s="30" t="s">
        <v>20</v>
      </c>
      <c r="F91" s="30">
        <v>0</v>
      </c>
      <c r="G91" s="67">
        <v>0</v>
      </c>
      <c r="H91" s="82">
        <v>0.0548611111111111</v>
      </c>
      <c r="I91" s="83">
        <v>0</v>
      </c>
      <c r="J91" s="83">
        <v>0</v>
      </c>
      <c r="K91" s="83">
        <v>0</v>
      </c>
      <c r="L91" s="83">
        <v>3</v>
      </c>
      <c r="M91" s="83">
        <v>0</v>
      </c>
      <c r="N91" s="84">
        <v>0.057118055555555554</v>
      </c>
      <c r="O91" s="84">
        <f t="shared" si="9"/>
        <v>0.0022569444444444572</v>
      </c>
      <c r="P91" s="83">
        <v>0</v>
      </c>
      <c r="Q91" s="83">
        <f t="shared" si="10"/>
        <v>3</v>
      </c>
      <c r="R91" s="84">
        <f t="shared" si="11"/>
        <v>0.0027777777777777905</v>
      </c>
      <c r="S91" s="85">
        <v>95</v>
      </c>
      <c r="T91" s="86">
        <f t="shared" si="12"/>
        <v>0.46875000000000205</v>
      </c>
      <c r="U91" s="87"/>
    </row>
    <row r="92" spans="1:21" ht="12.75">
      <c r="A92" s="98" t="s">
        <v>275</v>
      </c>
      <c r="B92" s="99" t="s">
        <v>344</v>
      </c>
      <c r="C92" s="30" t="s">
        <v>443</v>
      </c>
      <c r="D92" s="30" t="s">
        <v>48</v>
      </c>
      <c r="E92" s="30" t="s">
        <v>20</v>
      </c>
      <c r="F92" s="30">
        <v>0</v>
      </c>
      <c r="G92" s="67">
        <v>0</v>
      </c>
      <c r="H92" s="82">
        <v>0.0715277777777778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4">
        <v>0.0745138888888889</v>
      </c>
      <c r="O92" s="84">
        <f t="shared" si="9"/>
        <v>0.002986111111111092</v>
      </c>
      <c r="P92" s="83">
        <v>0</v>
      </c>
      <c r="Q92" s="83">
        <f t="shared" si="10"/>
        <v>0</v>
      </c>
      <c r="R92" s="84">
        <f t="shared" si="11"/>
        <v>0.002986111111111092</v>
      </c>
      <c r="S92" s="85">
        <v>96</v>
      </c>
      <c r="T92" s="86">
        <f t="shared" si="12"/>
        <v>0.5039062499999967</v>
      </c>
      <c r="U92" s="87"/>
    </row>
    <row r="93" spans="1:21" ht="12.75">
      <c r="A93" s="98" t="s">
        <v>299</v>
      </c>
      <c r="B93" s="99" t="s">
        <v>496</v>
      </c>
      <c r="C93" s="30" t="s">
        <v>465</v>
      </c>
      <c r="D93" s="30" t="s">
        <v>48</v>
      </c>
      <c r="E93" s="30" t="s">
        <v>20</v>
      </c>
      <c r="F93" s="30">
        <v>0</v>
      </c>
      <c r="G93" s="67">
        <v>0</v>
      </c>
      <c r="H93" s="82">
        <v>0.08958333333333333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4">
        <v>0.09291666666666666</v>
      </c>
      <c r="O93" s="84">
        <f t="shared" si="9"/>
        <v>0.003333333333333327</v>
      </c>
      <c r="P93" s="83">
        <v>0</v>
      </c>
      <c r="Q93" s="83">
        <f t="shared" si="10"/>
        <v>0</v>
      </c>
      <c r="R93" s="84">
        <f t="shared" si="11"/>
        <v>0.003333333333333327</v>
      </c>
      <c r="S93" s="85">
        <v>97</v>
      </c>
      <c r="T93" s="86">
        <f t="shared" si="12"/>
        <v>0.5624999999999988</v>
      </c>
      <c r="U93" s="87"/>
    </row>
    <row r="94" spans="1:21" ht="12.75">
      <c r="A94" s="97" t="s">
        <v>219</v>
      </c>
      <c r="B94" s="99" t="s">
        <v>335</v>
      </c>
      <c r="C94" s="30" t="s">
        <v>394</v>
      </c>
      <c r="D94" s="30" t="s">
        <v>48</v>
      </c>
      <c r="E94" s="30" t="s">
        <v>20</v>
      </c>
      <c r="F94" s="30">
        <v>0</v>
      </c>
      <c r="G94" s="67">
        <v>0</v>
      </c>
      <c r="H94" s="82">
        <v>0.043750000000000004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4">
        <v>0.047245370370370375</v>
      </c>
      <c r="O94" s="84">
        <f t="shared" si="9"/>
        <v>0.003495370370370371</v>
      </c>
      <c r="P94" s="83">
        <v>0</v>
      </c>
      <c r="Q94" s="83">
        <f t="shared" si="10"/>
        <v>0</v>
      </c>
      <c r="R94" s="84">
        <f t="shared" si="11"/>
        <v>0.003495370370370371</v>
      </c>
      <c r="S94" s="85">
        <v>98</v>
      </c>
      <c r="T94" s="86">
        <f t="shared" si="12"/>
        <v>0.58984375</v>
      </c>
      <c r="U94" s="87"/>
    </row>
    <row r="95" spans="1:21" ht="12.75">
      <c r="A95" s="97" t="s">
        <v>199</v>
      </c>
      <c r="B95" s="99" t="s">
        <v>323</v>
      </c>
      <c r="C95" s="30" t="s">
        <v>375</v>
      </c>
      <c r="D95" s="30" t="s">
        <v>48</v>
      </c>
      <c r="E95" s="30" t="s">
        <v>20</v>
      </c>
      <c r="F95" s="30">
        <v>0</v>
      </c>
      <c r="G95" s="67">
        <v>0</v>
      </c>
      <c r="H95" s="82">
        <v>0.0159722222222222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4">
        <v>0.01965277777777778</v>
      </c>
      <c r="O95" s="84">
        <f t="shared" si="9"/>
        <v>0.0036805555555555793</v>
      </c>
      <c r="P95" s="83">
        <v>0</v>
      </c>
      <c r="Q95" s="83">
        <f t="shared" si="10"/>
        <v>0</v>
      </c>
      <c r="R95" s="84">
        <f t="shared" si="11"/>
        <v>0.0036805555555555793</v>
      </c>
      <c r="S95" s="85">
        <v>102</v>
      </c>
      <c r="T95" s="86" t="s">
        <v>136</v>
      </c>
      <c r="U95" s="87"/>
    </row>
    <row r="96" spans="1:21" ht="12.75">
      <c r="A96" s="98" t="s">
        <v>308</v>
      </c>
      <c r="B96" s="99" t="s">
        <v>354</v>
      </c>
      <c r="C96" s="30" t="s">
        <v>473</v>
      </c>
      <c r="D96" s="30" t="s">
        <v>48</v>
      </c>
      <c r="E96" s="30" t="s">
        <v>20</v>
      </c>
      <c r="F96" s="30">
        <v>0</v>
      </c>
      <c r="G96" s="67">
        <v>0</v>
      </c>
      <c r="H96" s="82">
        <v>0.09652777777777777</v>
      </c>
      <c r="I96" s="83">
        <v>0</v>
      </c>
      <c r="J96" s="83">
        <v>0</v>
      </c>
      <c r="K96" s="83">
        <v>3</v>
      </c>
      <c r="L96" s="83">
        <v>0</v>
      </c>
      <c r="M96" s="83">
        <v>0</v>
      </c>
      <c r="N96" s="84">
        <v>0.10028935185185185</v>
      </c>
      <c r="O96" s="84">
        <f t="shared" si="9"/>
        <v>0.003761574074074084</v>
      </c>
      <c r="P96" s="83">
        <v>0</v>
      </c>
      <c r="Q96" s="83">
        <f t="shared" si="10"/>
        <v>3</v>
      </c>
      <c r="R96" s="84">
        <f t="shared" si="11"/>
        <v>0.004282407407407417</v>
      </c>
      <c r="S96" s="85">
        <v>103</v>
      </c>
      <c r="T96" s="86">
        <f aca="true" t="shared" si="13" ref="T96:T111">R96/$R$33</f>
        <v>0.7226562500000014</v>
      </c>
      <c r="U96" s="87" t="s">
        <v>57</v>
      </c>
    </row>
    <row r="97" spans="1:21" ht="12.75">
      <c r="A97" s="98" t="s">
        <v>307</v>
      </c>
      <c r="B97" s="99" t="s">
        <v>353</v>
      </c>
      <c r="C97" s="30" t="s">
        <v>472</v>
      </c>
      <c r="D97" s="30" t="s">
        <v>48</v>
      </c>
      <c r="E97" s="30" t="s">
        <v>20</v>
      </c>
      <c r="F97" s="30">
        <v>0</v>
      </c>
      <c r="G97" s="67">
        <v>0</v>
      </c>
      <c r="H97" s="82">
        <v>0.09583333333333333</v>
      </c>
      <c r="I97" s="83">
        <v>0</v>
      </c>
      <c r="J97" s="83">
        <v>0</v>
      </c>
      <c r="K97" s="83">
        <v>2</v>
      </c>
      <c r="L97" s="83">
        <v>0</v>
      </c>
      <c r="M97" s="83">
        <v>0</v>
      </c>
      <c r="N97" s="84">
        <v>0.09994212962962963</v>
      </c>
      <c r="O97" s="84">
        <f t="shared" si="9"/>
        <v>0.004108796296296305</v>
      </c>
      <c r="P97" s="83">
        <v>0</v>
      </c>
      <c r="Q97" s="83">
        <f t="shared" si="10"/>
        <v>2</v>
      </c>
      <c r="R97" s="84">
        <f t="shared" si="11"/>
        <v>0.004456018518518527</v>
      </c>
      <c r="S97" s="85">
        <v>105</v>
      </c>
      <c r="T97" s="86">
        <f t="shared" si="13"/>
        <v>0.7519531250000012</v>
      </c>
      <c r="U97" s="87" t="s">
        <v>55</v>
      </c>
    </row>
    <row r="98" spans="1:21" ht="12.75">
      <c r="A98" s="97" t="s">
        <v>237</v>
      </c>
      <c r="B98" s="99" t="s">
        <v>335</v>
      </c>
      <c r="C98" s="30" t="s">
        <v>409</v>
      </c>
      <c r="D98" s="30" t="s">
        <v>48</v>
      </c>
      <c r="E98" s="30" t="s">
        <v>20</v>
      </c>
      <c r="F98" s="30">
        <v>0</v>
      </c>
      <c r="G98" s="67">
        <v>0</v>
      </c>
      <c r="H98" s="82">
        <v>0.06319444444444444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4">
        <v>0.06775462962962964</v>
      </c>
      <c r="O98" s="84">
        <f t="shared" si="9"/>
        <v>0.004560185185185195</v>
      </c>
      <c r="P98" s="83">
        <v>0</v>
      </c>
      <c r="Q98" s="83">
        <f t="shared" si="10"/>
        <v>0</v>
      </c>
      <c r="R98" s="84">
        <f t="shared" si="11"/>
        <v>0.004560185185185195</v>
      </c>
      <c r="S98" s="85">
        <v>106</v>
      </c>
      <c r="T98" s="86">
        <f t="shared" si="13"/>
        <v>0.7695312500000014</v>
      </c>
      <c r="U98" s="87"/>
    </row>
    <row r="99" spans="1:21" ht="12.75">
      <c r="A99" s="97" t="s">
        <v>251</v>
      </c>
      <c r="B99" s="99" t="s">
        <v>339</v>
      </c>
      <c r="C99" s="30" t="s">
        <v>422</v>
      </c>
      <c r="D99" s="30" t="s">
        <v>48</v>
      </c>
      <c r="E99" s="30" t="s">
        <v>20</v>
      </c>
      <c r="F99" s="30">
        <v>0</v>
      </c>
      <c r="G99" s="67">
        <v>0</v>
      </c>
      <c r="H99" s="82">
        <v>0.0527777777777778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100">
        <v>0.057812499999999996</v>
      </c>
      <c r="O99" s="84">
        <f t="shared" si="9"/>
        <v>0.005034722222222197</v>
      </c>
      <c r="P99" s="83">
        <v>0</v>
      </c>
      <c r="Q99" s="83">
        <f t="shared" si="10"/>
        <v>0</v>
      </c>
      <c r="R99" s="84">
        <f t="shared" si="11"/>
        <v>0.005034722222222197</v>
      </c>
      <c r="S99" s="85">
        <v>107</v>
      </c>
      <c r="T99" s="86">
        <f t="shared" si="13"/>
        <v>0.8496093749999956</v>
      </c>
      <c r="U99" s="87"/>
    </row>
    <row r="100" spans="1:21" ht="12.75">
      <c r="A100" s="98" t="s">
        <v>313</v>
      </c>
      <c r="B100" s="99" t="s">
        <v>350</v>
      </c>
      <c r="C100" s="30" t="s">
        <v>478</v>
      </c>
      <c r="D100" s="30" t="s">
        <v>48</v>
      </c>
      <c r="E100" s="30" t="s">
        <v>20</v>
      </c>
      <c r="F100" s="30">
        <v>0</v>
      </c>
      <c r="G100" s="67">
        <v>0</v>
      </c>
      <c r="H100" s="82">
        <v>0.1</v>
      </c>
      <c r="I100" s="83">
        <v>0</v>
      </c>
      <c r="J100" s="83">
        <v>0</v>
      </c>
      <c r="K100" s="83">
        <v>0</v>
      </c>
      <c r="L100" s="83">
        <v>0</v>
      </c>
      <c r="M100" s="83">
        <v>3</v>
      </c>
      <c r="N100" s="84">
        <v>0.10486111111111111</v>
      </c>
      <c r="O100" s="84">
        <f t="shared" si="9"/>
        <v>0.004861111111111108</v>
      </c>
      <c r="P100" s="83">
        <v>0</v>
      </c>
      <c r="Q100" s="83">
        <f t="shared" si="10"/>
        <v>3</v>
      </c>
      <c r="R100" s="84">
        <f t="shared" si="11"/>
        <v>0.005381944444444441</v>
      </c>
      <c r="S100" s="85">
        <v>108</v>
      </c>
      <c r="T100" s="86">
        <f t="shared" si="13"/>
        <v>0.9082031249999992</v>
      </c>
      <c r="U100" s="87"/>
    </row>
    <row r="101" spans="1:21" ht="12.75">
      <c r="A101" s="98" t="s">
        <v>312</v>
      </c>
      <c r="B101" s="99" t="s">
        <v>354</v>
      </c>
      <c r="C101" s="30" t="s">
        <v>477</v>
      </c>
      <c r="D101" s="30" t="s">
        <v>48</v>
      </c>
      <c r="E101" s="30" t="s">
        <v>20</v>
      </c>
      <c r="F101" s="30">
        <v>0</v>
      </c>
      <c r="G101" s="67">
        <v>0</v>
      </c>
      <c r="H101" s="82">
        <v>0.09930555555555555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4">
        <v>0.1048148148148148</v>
      </c>
      <c r="O101" s="84">
        <f t="shared" si="9"/>
        <v>0.005509259259259255</v>
      </c>
      <c r="P101" s="83">
        <v>0</v>
      </c>
      <c r="Q101" s="83">
        <f t="shared" si="10"/>
        <v>0</v>
      </c>
      <c r="R101" s="84">
        <f t="shared" si="11"/>
        <v>0.005509259259259255</v>
      </c>
      <c r="S101" s="85">
        <v>112</v>
      </c>
      <c r="T101" s="86">
        <f t="shared" si="13"/>
        <v>0.9296874999999991</v>
      </c>
      <c r="U101" s="87"/>
    </row>
    <row r="102" spans="1:21" ht="12.75">
      <c r="A102" s="97" t="s">
        <v>267</v>
      </c>
      <c r="B102" s="99" t="s">
        <v>341</v>
      </c>
      <c r="C102" s="30" t="s">
        <v>174</v>
      </c>
      <c r="D102" s="30" t="s">
        <v>48</v>
      </c>
      <c r="E102" s="30" t="s">
        <v>18</v>
      </c>
      <c r="F102" s="30">
        <v>0</v>
      </c>
      <c r="G102" s="67">
        <v>0</v>
      </c>
      <c r="H102" s="82">
        <v>0.0625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4">
        <v>0.06436342592592592</v>
      </c>
      <c r="O102" s="84">
        <f t="shared" si="9"/>
        <v>0.0018634259259259212</v>
      </c>
      <c r="P102" s="83">
        <v>0</v>
      </c>
      <c r="Q102" s="83">
        <f t="shared" si="10"/>
        <v>0</v>
      </c>
      <c r="R102" s="84">
        <f t="shared" si="11"/>
        <v>0.0018634259259259212</v>
      </c>
      <c r="S102" s="85">
        <v>113</v>
      </c>
      <c r="T102" s="86">
        <f t="shared" si="13"/>
        <v>0.3144531249999991</v>
      </c>
      <c r="U102" s="87"/>
    </row>
    <row r="103" spans="1:21" ht="12.75">
      <c r="A103" s="97" t="s">
        <v>261</v>
      </c>
      <c r="B103" s="99" t="s">
        <v>341</v>
      </c>
      <c r="C103" s="30" t="s">
        <v>431</v>
      </c>
      <c r="D103" s="30" t="s">
        <v>48</v>
      </c>
      <c r="E103" s="30" t="s">
        <v>18</v>
      </c>
      <c r="F103" s="30">
        <v>0</v>
      </c>
      <c r="G103" s="67">
        <v>0</v>
      </c>
      <c r="H103" s="82">
        <v>0.0597222222222222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4">
        <v>0.06167824074074074</v>
      </c>
      <c r="O103" s="84">
        <f t="shared" si="9"/>
        <v>0.0019560185185185444</v>
      </c>
      <c r="P103" s="83">
        <v>0</v>
      </c>
      <c r="Q103" s="83">
        <f t="shared" si="10"/>
        <v>0</v>
      </c>
      <c r="R103" s="84">
        <f t="shared" si="11"/>
        <v>0.0019560185185185444</v>
      </c>
      <c r="S103" s="85">
        <v>115</v>
      </c>
      <c r="T103" s="86">
        <f t="shared" si="13"/>
        <v>0.3300781250000043</v>
      </c>
      <c r="U103" s="87"/>
    </row>
    <row r="104" spans="1:21" ht="12.75">
      <c r="A104" s="98" t="s">
        <v>292</v>
      </c>
      <c r="B104" s="99" t="s">
        <v>496</v>
      </c>
      <c r="C104" s="30" t="s">
        <v>458</v>
      </c>
      <c r="D104" s="30" t="s">
        <v>48</v>
      </c>
      <c r="E104" s="30" t="s">
        <v>18</v>
      </c>
      <c r="F104" s="30">
        <v>0</v>
      </c>
      <c r="G104" s="67">
        <v>0</v>
      </c>
      <c r="H104" s="82">
        <v>0.0833333333333333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4">
        <v>0.0855787037037037</v>
      </c>
      <c r="O104" s="84">
        <f t="shared" si="9"/>
        <v>0.0022453703703703976</v>
      </c>
      <c r="P104" s="83">
        <v>0</v>
      </c>
      <c r="Q104" s="83">
        <f t="shared" si="10"/>
        <v>0</v>
      </c>
      <c r="R104" s="84">
        <f t="shared" si="11"/>
        <v>0.0022453703703703976</v>
      </c>
      <c r="S104" s="85">
        <v>117</v>
      </c>
      <c r="T104" s="86">
        <f t="shared" si="13"/>
        <v>0.3789062500000045</v>
      </c>
      <c r="U104" s="87"/>
    </row>
    <row r="105" spans="1:21" ht="12.75">
      <c r="A105" s="98" t="s">
        <v>283</v>
      </c>
      <c r="B105" s="99" t="s">
        <v>344</v>
      </c>
      <c r="C105" s="30" t="s">
        <v>171</v>
      </c>
      <c r="D105" s="30" t="s">
        <v>48</v>
      </c>
      <c r="E105" s="30" t="s">
        <v>18</v>
      </c>
      <c r="F105" s="30">
        <v>0</v>
      </c>
      <c r="G105" s="67">
        <v>0</v>
      </c>
      <c r="H105" s="82">
        <v>0.0763888888888889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4">
        <v>0.0787037037037037</v>
      </c>
      <c r="O105" s="84">
        <f aca="true" t="shared" si="14" ref="O105:O136">N105-H105</f>
        <v>0.0023148148148148112</v>
      </c>
      <c r="P105" s="83">
        <v>0</v>
      </c>
      <c r="Q105" s="83">
        <f aca="true" t="shared" si="15" ref="Q105:Q136">I105+J105+K105+M105+L105</f>
        <v>0</v>
      </c>
      <c r="R105" s="84">
        <f aca="true" t="shared" si="16" ref="R105:R136">O105+Q105*TIMEVALUE("0:00:15")</f>
        <v>0.0023148148148148112</v>
      </c>
      <c r="S105" s="85">
        <v>118</v>
      </c>
      <c r="T105" s="86">
        <f t="shared" si="13"/>
        <v>0.3906249999999993</v>
      </c>
      <c r="U105" s="87"/>
    </row>
    <row r="106" spans="1:21" ht="12.75">
      <c r="A106" s="98" t="s">
        <v>320</v>
      </c>
      <c r="B106" s="99" t="s">
        <v>354</v>
      </c>
      <c r="C106" s="30" t="s">
        <v>484</v>
      </c>
      <c r="D106" s="30" t="s">
        <v>48</v>
      </c>
      <c r="E106" s="30" t="s">
        <v>18</v>
      </c>
      <c r="F106" s="30">
        <v>0</v>
      </c>
      <c r="G106" s="67">
        <v>0</v>
      </c>
      <c r="H106" s="82">
        <v>0.104861111111111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4">
        <v>0.1077199074074074</v>
      </c>
      <c r="O106" s="84">
        <f t="shared" si="14"/>
        <v>0.002858796296296401</v>
      </c>
      <c r="P106" s="83">
        <v>0</v>
      </c>
      <c r="Q106" s="83">
        <f t="shared" si="15"/>
        <v>0</v>
      </c>
      <c r="R106" s="84">
        <f t="shared" si="16"/>
        <v>0.002858796296296401</v>
      </c>
      <c r="S106" s="85">
        <v>121</v>
      </c>
      <c r="T106" s="86">
        <f t="shared" si="13"/>
        <v>0.48242187500001754</v>
      </c>
      <c r="U106" s="87"/>
    </row>
    <row r="107" spans="1:21" ht="12.75">
      <c r="A107" s="98" t="s">
        <v>317</v>
      </c>
      <c r="B107" s="99" t="s">
        <v>350</v>
      </c>
      <c r="C107" s="30" t="s">
        <v>481</v>
      </c>
      <c r="D107" s="30" t="s">
        <v>48</v>
      </c>
      <c r="E107" s="30" t="s">
        <v>18</v>
      </c>
      <c r="F107" s="30">
        <v>0</v>
      </c>
      <c r="G107" s="67">
        <v>0</v>
      </c>
      <c r="H107" s="82">
        <v>0.102777777777778</v>
      </c>
      <c r="I107" s="83">
        <v>1</v>
      </c>
      <c r="J107" s="83">
        <v>0</v>
      </c>
      <c r="K107" s="83">
        <v>0</v>
      </c>
      <c r="L107" s="83">
        <v>0</v>
      </c>
      <c r="M107" s="83">
        <v>0</v>
      </c>
      <c r="N107" s="84">
        <v>0.1055324074074074</v>
      </c>
      <c r="O107" s="84">
        <f t="shared" si="14"/>
        <v>0.0027546296296293987</v>
      </c>
      <c r="P107" s="83">
        <v>0</v>
      </c>
      <c r="Q107" s="83">
        <f t="shared" si="15"/>
        <v>1</v>
      </c>
      <c r="R107" s="84">
        <f t="shared" si="16"/>
        <v>0.0029282407407405097</v>
      </c>
      <c r="S107" s="85">
        <v>122</v>
      </c>
      <c r="T107" s="86">
        <f t="shared" si="13"/>
        <v>0.49414062499996086</v>
      </c>
      <c r="U107" s="87"/>
    </row>
    <row r="108" spans="1:21" ht="12.75">
      <c r="A108" s="97" t="s">
        <v>190</v>
      </c>
      <c r="B108" s="99" t="s">
        <v>323</v>
      </c>
      <c r="C108" s="30" t="s">
        <v>367</v>
      </c>
      <c r="D108" s="30" t="s">
        <v>48</v>
      </c>
      <c r="E108" s="30" t="s">
        <v>18</v>
      </c>
      <c r="F108" s="30">
        <v>0</v>
      </c>
      <c r="G108" s="67">
        <v>0</v>
      </c>
      <c r="H108" s="82">
        <v>0.00972222222222222</v>
      </c>
      <c r="I108" s="83">
        <v>0</v>
      </c>
      <c r="J108" s="83">
        <v>0</v>
      </c>
      <c r="K108" s="83">
        <v>0</v>
      </c>
      <c r="L108" s="83">
        <v>1</v>
      </c>
      <c r="M108" s="83">
        <v>0</v>
      </c>
      <c r="N108" s="84">
        <v>0.012685185185185183</v>
      </c>
      <c r="O108" s="84">
        <f t="shared" si="14"/>
        <v>0.0029629629629629624</v>
      </c>
      <c r="P108" s="83">
        <v>0</v>
      </c>
      <c r="Q108" s="83">
        <f t="shared" si="15"/>
        <v>1</v>
      </c>
      <c r="R108" s="84">
        <f t="shared" si="16"/>
        <v>0.0031365740740740733</v>
      </c>
      <c r="S108" s="85">
        <v>123</v>
      </c>
      <c r="T108" s="86">
        <f t="shared" si="13"/>
        <v>0.5292968749999998</v>
      </c>
      <c r="U108" s="87"/>
    </row>
    <row r="109" spans="1:21" ht="12.75">
      <c r="A109" s="98" t="s">
        <v>297</v>
      </c>
      <c r="B109" s="99" t="s">
        <v>344</v>
      </c>
      <c r="C109" s="30" t="s">
        <v>463</v>
      </c>
      <c r="D109" s="30" t="s">
        <v>48</v>
      </c>
      <c r="E109" s="30" t="s">
        <v>18</v>
      </c>
      <c r="F109" s="30">
        <v>0</v>
      </c>
      <c r="G109" s="67">
        <v>0</v>
      </c>
      <c r="H109" s="82">
        <v>0.08888888888888889</v>
      </c>
      <c r="I109" s="83">
        <v>0</v>
      </c>
      <c r="J109" s="83">
        <v>0</v>
      </c>
      <c r="K109" s="83">
        <v>1</v>
      </c>
      <c r="L109" s="83">
        <v>0</v>
      </c>
      <c r="M109" s="83">
        <v>1</v>
      </c>
      <c r="N109" s="100">
        <v>0.09134259259259259</v>
      </c>
      <c r="O109" s="84">
        <f t="shared" si="14"/>
        <v>0.002453703703703694</v>
      </c>
      <c r="P109" s="83">
        <v>0</v>
      </c>
      <c r="Q109" s="83">
        <f t="shared" si="15"/>
        <v>2</v>
      </c>
      <c r="R109" s="84">
        <f t="shared" si="16"/>
        <v>0.0028009259259259164</v>
      </c>
      <c r="S109" s="85">
        <v>124</v>
      </c>
      <c r="T109" s="86">
        <f t="shared" si="13"/>
        <v>0.4726562499999983</v>
      </c>
      <c r="U109" s="87"/>
    </row>
    <row r="110" spans="1:21" ht="12.75">
      <c r="A110" s="98" t="s">
        <v>316</v>
      </c>
      <c r="B110" s="99" t="s">
        <v>354</v>
      </c>
      <c r="C110" s="30" t="s">
        <v>480</v>
      </c>
      <c r="D110" s="30" t="s">
        <v>48</v>
      </c>
      <c r="E110" s="30" t="s">
        <v>18</v>
      </c>
      <c r="F110" s="30">
        <v>0</v>
      </c>
      <c r="G110" s="67">
        <v>0</v>
      </c>
      <c r="H110" s="82">
        <v>0.102083333333333</v>
      </c>
      <c r="I110" s="83">
        <v>0</v>
      </c>
      <c r="J110" s="83">
        <v>0</v>
      </c>
      <c r="K110" s="83">
        <v>0</v>
      </c>
      <c r="L110" s="83">
        <v>3</v>
      </c>
      <c r="M110" s="83">
        <v>0</v>
      </c>
      <c r="N110" s="84">
        <v>0.1049537037037037</v>
      </c>
      <c r="O110" s="84">
        <f t="shared" si="14"/>
        <v>0.0028703703703707034</v>
      </c>
      <c r="P110" s="83">
        <v>0</v>
      </c>
      <c r="Q110" s="83">
        <f t="shared" si="15"/>
        <v>3</v>
      </c>
      <c r="R110" s="84">
        <f t="shared" si="16"/>
        <v>0.0033912037037040366</v>
      </c>
      <c r="S110" s="85">
        <v>125</v>
      </c>
      <c r="T110" s="86">
        <f t="shared" si="13"/>
        <v>0.5722656250000561</v>
      </c>
      <c r="U110" s="87"/>
    </row>
    <row r="111" spans="1:21" ht="12.75">
      <c r="A111" s="97" t="s">
        <v>181</v>
      </c>
      <c r="B111" s="99" t="s">
        <v>323</v>
      </c>
      <c r="C111" s="30" t="s">
        <v>358</v>
      </c>
      <c r="D111" s="30" t="s">
        <v>48</v>
      </c>
      <c r="E111" s="30" t="s">
        <v>18</v>
      </c>
      <c r="F111" s="30">
        <v>0</v>
      </c>
      <c r="G111" s="67">
        <v>0</v>
      </c>
      <c r="H111" s="82">
        <v>0.00277777777777778</v>
      </c>
      <c r="I111" s="83">
        <v>0</v>
      </c>
      <c r="J111" s="83">
        <v>1</v>
      </c>
      <c r="K111" s="83">
        <v>0</v>
      </c>
      <c r="L111" s="83">
        <v>3</v>
      </c>
      <c r="M111" s="83">
        <v>0</v>
      </c>
      <c r="N111" s="84">
        <v>0.005833333333333334</v>
      </c>
      <c r="O111" s="84">
        <f t="shared" si="14"/>
        <v>0.0030555555555555535</v>
      </c>
      <c r="P111" s="83">
        <v>0</v>
      </c>
      <c r="Q111" s="83">
        <f t="shared" si="15"/>
        <v>4</v>
      </c>
      <c r="R111" s="84">
        <f t="shared" si="16"/>
        <v>0.003749999999999998</v>
      </c>
      <c r="S111" s="85">
        <v>126</v>
      </c>
      <c r="T111" s="86">
        <f t="shared" si="13"/>
        <v>0.6328124999999996</v>
      </c>
      <c r="U111" s="87"/>
    </row>
    <row r="112" spans="1:21" ht="12.75">
      <c r="A112" s="98" t="s">
        <v>304</v>
      </c>
      <c r="B112" s="99" t="s">
        <v>350</v>
      </c>
      <c r="C112" s="30" t="s">
        <v>470</v>
      </c>
      <c r="D112" s="30" t="s">
        <v>48</v>
      </c>
      <c r="E112" s="30" t="s">
        <v>18</v>
      </c>
      <c r="F112" s="30">
        <v>0</v>
      </c>
      <c r="G112" s="67">
        <v>0</v>
      </c>
      <c r="H112" s="82">
        <v>0.09375</v>
      </c>
      <c r="I112" s="83">
        <v>1</v>
      </c>
      <c r="J112" s="83">
        <v>0</v>
      </c>
      <c r="K112" s="83">
        <v>0</v>
      </c>
      <c r="L112" s="83">
        <v>0</v>
      </c>
      <c r="M112" s="83">
        <v>0</v>
      </c>
      <c r="N112" s="84">
        <v>0.09736111111111112</v>
      </c>
      <c r="O112" s="84">
        <f t="shared" si="14"/>
        <v>0.0036111111111111205</v>
      </c>
      <c r="P112" s="83">
        <v>0</v>
      </c>
      <c r="Q112" s="83">
        <f t="shared" si="15"/>
        <v>1</v>
      </c>
      <c r="R112" s="84">
        <f t="shared" si="16"/>
        <v>0.0037847222222222314</v>
      </c>
      <c r="S112" s="85">
        <v>128</v>
      </c>
      <c r="T112" s="86" t="s">
        <v>136</v>
      </c>
      <c r="U112" s="87"/>
    </row>
    <row r="113" spans="1:21" ht="12.75">
      <c r="A113" s="97" t="s">
        <v>272</v>
      </c>
      <c r="B113" s="99" t="s">
        <v>341</v>
      </c>
      <c r="C113" s="30" t="s">
        <v>172</v>
      </c>
      <c r="D113" s="30" t="s">
        <v>48</v>
      </c>
      <c r="E113" s="30" t="s">
        <v>18</v>
      </c>
      <c r="F113" s="30">
        <v>0</v>
      </c>
      <c r="G113" s="67">
        <v>0</v>
      </c>
      <c r="H113" s="82">
        <v>0.06944444444444443</v>
      </c>
      <c r="I113" s="83">
        <v>0</v>
      </c>
      <c r="J113" s="83">
        <v>10</v>
      </c>
      <c r="K113" s="83">
        <v>1</v>
      </c>
      <c r="L113" s="83">
        <v>0</v>
      </c>
      <c r="M113" s="83">
        <v>0</v>
      </c>
      <c r="N113" s="84">
        <v>0.07164351851851852</v>
      </c>
      <c r="O113" s="84">
        <f t="shared" si="14"/>
        <v>0.0021990740740740894</v>
      </c>
      <c r="P113" s="83">
        <v>0</v>
      </c>
      <c r="Q113" s="83">
        <f t="shared" si="15"/>
        <v>11</v>
      </c>
      <c r="R113" s="84">
        <f t="shared" si="16"/>
        <v>0.004108796296296312</v>
      </c>
      <c r="S113" s="85">
        <v>129</v>
      </c>
      <c r="T113" s="86">
        <f>R113/$R$33</f>
        <v>0.6933593750000024</v>
      </c>
      <c r="U113" s="87" t="s">
        <v>57</v>
      </c>
    </row>
    <row r="114" spans="1:21" ht="12.75">
      <c r="A114" s="97" t="s">
        <v>208</v>
      </c>
      <c r="B114" s="99" t="s">
        <v>323</v>
      </c>
      <c r="C114" s="30" t="s">
        <v>384</v>
      </c>
      <c r="D114" s="30" t="s">
        <v>48</v>
      </c>
      <c r="E114" s="30" t="s">
        <v>18</v>
      </c>
      <c r="F114" s="30">
        <v>0</v>
      </c>
      <c r="G114" s="67">
        <v>0</v>
      </c>
      <c r="H114" s="82">
        <v>0.02291666666666667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4">
        <v>0.027083333333333334</v>
      </c>
      <c r="O114" s="84">
        <f t="shared" si="14"/>
        <v>0.004166666666666666</v>
      </c>
      <c r="P114" s="83">
        <v>0</v>
      </c>
      <c r="Q114" s="83">
        <f t="shared" si="15"/>
        <v>0</v>
      </c>
      <c r="R114" s="84">
        <f t="shared" si="16"/>
        <v>0.004166666666666666</v>
      </c>
      <c r="S114" s="85">
        <v>131</v>
      </c>
      <c r="T114" s="86">
        <f aca="true" t="shared" si="17" ref="T114:T129">R114/$R$33</f>
        <v>0.7031249999999997</v>
      </c>
      <c r="U114" s="87" t="s">
        <v>55</v>
      </c>
    </row>
    <row r="115" spans="1:21" ht="12.75">
      <c r="A115" s="97" t="s">
        <v>258</v>
      </c>
      <c r="B115" s="99" t="s">
        <v>339</v>
      </c>
      <c r="C115" s="30" t="s">
        <v>489</v>
      </c>
      <c r="D115" s="30" t="s">
        <v>48</v>
      </c>
      <c r="E115" s="30" t="s">
        <v>18</v>
      </c>
      <c r="F115" s="30">
        <v>0</v>
      </c>
      <c r="G115" s="67">
        <v>0</v>
      </c>
      <c r="H115" s="82">
        <v>0.0576388888888889</v>
      </c>
      <c r="I115" s="83">
        <v>0</v>
      </c>
      <c r="J115" s="83">
        <v>10</v>
      </c>
      <c r="K115" s="83">
        <v>0</v>
      </c>
      <c r="L115" s="83">
        <v>0</v>
      </c>
      <c r="M115" s="83">
        <v>0</v>
      </c>
      <c r="N115" s="84">
        <v>0.06017361111111111</v>
      </c>
      <c r="O115" s="84">
        <f t="shared" si="14"/>
        <v>0.002534722222222209</v>
      </c>
      <c r="P115" s="83">
        <v>0</v>
      </c>
      <c r="Q115" s="83">
        <f t="shared" si="15"/>
        <v>10</v>
      </c>
      <c r="R115" s="84">
        <f t="shared" si="16"/>
        <v>0.00427083333333332</v>
      </c>
      <c r="S115" s="85">
        <v>132</v>
      </c>
      <c r="T115" s="86">
        <f t="shared" si="17"/>
        <v>0.7207031249999976</v>
      </c>
      <c r="U115" s="87"/>
    </row>
    <row r="116" spans="1:21" ht="12.75">
      <c r="A116" s="98" t="s">
        <v>309</v>
      </c>
      <c r="B116" s="99" t="s">
        <v>350</v>
      </c>
      <c r="C116" s="30" t="s">
        <v>474</v>
      </c>
      <c r="D116" s="30" t="s">
        <v>48</v>
      </c>
      <c r="E116" s="30" t="s">
        <v>18</v>
      </c>
      <c r="F116" s="30">
        <v>0</v>
      </c>
      <c r="G116" s="67">
        <v>0</v>
      </c>
      <c r="H116" s="82">
        <v>0.09791666666666667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4">
        <v>0.10270833333333333</v>
      </c>
      <c r="O116" s="84">
        <f t="shared" si="14"/>
        <v>0.004791666666666666</v>
      </c>
      <c r="P116" s="83">
        <v>0</v>
      </c>
      <c r="Q116" s="83">
        <f t="shared" si="15"/>
        <v>0</v>
      </c>
      <c r="R116" s="84">
        <f t="shared" si="16"/>
        <v>0.004791666666666666</v>
      </c>
      <c r="S116" s="85">
        <v>133</v>
      </c>
      <c r="T116" s="86">
        <f t="shared" si="17"/>
        <v>0.8085937499999998</v>
      </c>
      <c r="U116" s="87"/>
    </row>
    <row r="117" spans="1:21" ht="12.75">
      <c r="A117" s="97" t="s">
        <v>228</v>
      </c>
      <c r="B117" s="99" t="s">
        <v>335</v>
      </c>
      <c r="C117" s="30" t="s">
        <v>416</v>
      </c>
      <c r="D117" s="30" t="s">
        <v>48</v>
      </c>
      <c r="E117" s="30" t="s">
        <v>18</v>
      </c>
      <c r="F117" s="30">
        <v>0</v>
      </c>
      <c r="G117" s="67">
        <v>0</v>
      </c>
      <c r="H117" s="82">
        <v>0.04513888888888889</v>
      </c>
      <c r="I117" s="83">
        <v>0</v>
      </c>
      <c r="J117" s="83">
        <v>0</v>
      </c>
      <c r="K117" s="83">
        <v>0</v>
      </c>
      <c r="L117" s="83">
        <v>3</v>
      </c>
      <c r="M117" s="83">
        <v>2</v>
      </c>
      <c r="N117" s="84">
        <v>0.05030092592592592</v>
      </c>
      <c r="O117" s="84">
        <f t="shared" si="14"/>
        <v>0.005162037037037034</v>
      </c>
      <c r="P117" s="83">
        <v>0</v>
      </c>
      <c r="Q117" s="83">
        <f t="shared" si="15"/>
        <v>5</v>
      </c>
      <c r="R117" s="84">
        <f t="shared" si="16"/>
        <v>0.00603009259259259</v>
      </c>
      <c r="S117" s="85">
        <v>134</v>
      </c>
      <c r="T117" s="86">
        <f t="shared" si="17"/>
        <v>1.0175781249999993</v>
      </c>
      <c r="U117" s="87"/>
    </row>
    <row r="118" spans="1:21" ht="13.5" customHeight="1">
      <c r="A118" s="97" t="s">
        <v>246</v>
      </c>
      <c r="B118" s="99" t="s">
        <v>335</v>
      </c>
      <c r="C118" s="30" t="s">
        <v>415</v>
      </c>
      <c r="D118" s="30" t="s">
        <v>48</v>
      </c>
      <c r="E118" s="30" t="s">
        <v>18</v>
      </c>
      <c r="F118" s="30">
        <v>0</v>
      </c>
      <c r="G118" s="67">
        <v>0</v>
      </c>
      <c r="H118" s="82">
        <v>0.06458333333333334</v>
      </c>
      <c r="I118" s="83">
        <v>3</v>
      </c>
      <c r="J118" s="83">
        <v>10</v>
      </c>
      <c r="K118" s="83">
        <v>2</v>
      </c>
      <c r="L118" s="83">
        <v>0</v>
      </c>
      <c r="M118" s="83">
        <v>0</v>
      </c>
      <c r="N118" s="84">
        <v>0.06836805555555556</v>
      </c>
      <c r="O118" s="84">
        <f t="shared" si="14"/>
        <v>0.003784722222222217</v>
      </c>
      <c r="P118" s="83">
        <v>0</v>
      </c>
      <c r="Q118" s="83">
        <f t="shared" si="15"/>
        <v>15</v>
      </c>
      <c r="R118" s="84">
        <f t="shared" si="16"/>
        <v>0.006388888888888884</v>
      </c>
      <c r="S118" s="85">
        <v>136</v>
      </c>
      <c r="T118" s="86">
        <f t="shared" si="17"/>
        <v>1.078124999999999</v>
      </c>
      <c r="U118" s="87"/>
    </row>
    <row r="119" spans="1:21" ht="12.75">
      <c r="A119" s="98" t="s">
        <v>285</v>
      </c>
      <c r="B119" s="99" t="s">
        <v>496</v>
      </c>
      <c r="C119" s="30" t="s">
        <v>452</v>
      </c>
      <c r="D119" s="30" t="s">
        <v>48</v>
      </c>
      <c r="E119" s="30" t="s">
        <v>18</v>
      </c>
      <c r="F119" s="30">
        <v>0</v>
      </c>
      <c r="G119" s="67">
        <v>0</v>
      </c>
      <c r="H119" s="82">
        <v>0.07847222222222222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4">
        <v>0.09027777777777778</v>
      </c>
      <c r="O119" s="84">
        <f t="shared" si="14"/>
        <v>0.011805555555555555</v>
      </c>
      <c r="P119" s="83">
        <v>0</v>
      </c>
      <c r="Q119" s="83">
        <f t="shared" si="15"/>
        <v>0</v>
      </c>
      <c r="R119" s="84">
        <f t="shared" si="16"/>
        <v>0.011805555555555555</v>
      </c>
      <c r="S119" s="85">
        <v>138</v>
      </c>
      <c r="T119" s="86">
        <f t="shared" si="17"/>
        <v>1.9921874999999996</v>
      </c>
      <c r="U119" s="87"/>
    </row>
    <row r="120" spans="1:21" ht="12.75">
      <c r="A120" s="98" t="s">
        <v>278</v>
      </c>
      <c r="B120" s="99" t="s">
        <v>346</v>
      </c>
      <c r="C120" s="30" t="s">
        <v>446</v>
      </c>
      <c r="D120" s="30" t="s">
        <v>48</v>
      </c>
      <c r="E120" s="30"/>
      <c r="F120" s="30">
        <v>0</v>
      </c>
      <c r="G120" s="67">
        <v>0</v>
      </c>
      <c r="H120" s="82">
        <v>0.07777777777777778</v>
      </c>
      <c r="I120" s="83">
        <v>3</v>
      </c>
      <c r="J120" s="83">
        <v>0</v>
      </c>
      <c r="K120" s="83">
        <v>0</v>
      </c>
      <c r="L120" s="83">
        <v>0</v>
      </c>
      <c r="M120" s="83">
        <v>0</v>
      </c>
      <c r="N120" s="84">
        <v>0.08211805555555556</v>
      </c>
      <c r="O120" s="84">
        <f t="shared" si="14"/>
        <v>0.004340277777777776</v>
      </c>
      <c r="P120" s="83">
        <v>0</v>
      </c>
      <c r="Q120" s="83">
        <f t="shared" si="15"/>
        <v>3</v>
      </c>
      <c r="R120" s="84">
        <f t="shared" si="16"/>
        <v>0.0048611111111111095</v>
      </c>
      <c r="S120" s="85">
        <v>139</v>
      </c>
      <c r="T120" s="86">
        <f t="shared" si="17"/>
        <v>0.8203124999999996</v>
      </c>
      <c r="U120" s="87"/>
    </row>
    <row r="121" spans="1:21" ht="12.75">
      <c r="A121" s="98" t="s">
        <v>314</v>
      </c>
      <c r="B121" s="99" t="s">
        <v>351</v>
      </c>
      <c r="C121" s="30" t="s">
        <v>479</v>
      </c>
      <c r="D121" s="30" t="s">
        <v>173</v>
      </c>
      <c r="E121" s="30" t="s">
        <v>20</v>
      </c>
      <c r="F121" s="30">
        <v>0</v>
      </c>
      <c r="G121" s="67">
        <v>0</v>
      </c>
      <c r="H121" s="82">
        <v>0.100694444444444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4">
        <v>0.10416666666666667</v>
      </c>
      <c r="O121" s="84">
        <f t="shared" si="14"/>
        <v>0.003472222222222668</v>
      </c>
      <c r="P121" s="83">
        <v>0</v>
      </c>
      <c r="Q121" s="83">
        <f t="shared" si="15"/>
        <v>0</v>
      </c>
      <c r="R121" s="84">
        <f t="shared" si="16"/>
        <v>0.003472222222222668</v>
      </c>
      <c r="S121" s="85">
        <v>141</v>
      </c>
      <c r="T121" s="86">
        <f t="shared" si="17"/>
        <v>0.585937500000075</v>
      </c>
      <c r="U121" s="87"/>
    </row>
    <row r="122" spans="1:21" ht="12.75">
      <c r="A122" s="98" t="s">
        <v>294</v>
      </c>
      <c r="B122" s="99" t="s">
        <v>348</v>
      </c>
      <c r="C122" s="30" t="s">
        <v>460</v>
      </c>
      <c r="D122" s="30" t="s">
        <v>173</v>
      </c>
      <c r="E122" s="30" t="s">
        <v>20</v>
      </c>
      <c r="F122" s="30">
        <v>0</v>
      </c>
      <c r="G122" s="67">
        <v>0</v>
      </c>
      <c r="H122" s="82">
        <v>0.0847222222222222</v>
      </c>
      <c r="I122" s="83">
        <v>0</v>
      </c>
      <c r="J122" s="83">
        <v>0</v>
      </c>
      <c r="K122" s="83">
        <v>3</v>
      </c>
      <c r="L122" s="83">
        <v>1</v>
      </c>
      <c r="M122" s="83">
        <v>0</v>
      </c>
      <c r="N122" s="84">
        <v>0.08877314814814814</v>
      </c>
      <c r="O122" s="84">
        <f t="shared" si="14"/>
        <v>0.004050925925925944</v>
      </c>
      <c r="P122" s="83">
        <v>0</v>
      </c>
      <c r="Q122" s="83">
        <f t="shared" si="15"/>
        <v>4</v>
      </c>
      <c r="R122" s="84">
        <f t="shared" si="16"/>
        <v>0.0047453703703703885</v>
      </c>
      <c r="S122" s="85">
        <v>142</v>
      </c>
      <c r="T122" s="86">
        <f t="shared" si="17"/>
        <v>0.8007812500000029</v>
      </c>
      <c r="U122" s="87"/>
    </row>
    <row r="123" spans="1:21" ht="12.75">
      <c r="A123" s="98" t="s">
        <v>287</v>
      </c>
      <c r="B123" s="99" t="s">
        <v>348</v>
      </c>
      <c r="C123" s="30" t="s">
        <v>454</v>
      </c>
      <c r="D123" s="30" t="s">
        <v>173</v>
      </c>
      <c r="E123" s="30" t="s">
        <v>20</v>
      </c>
      <c r="F123" s="30">
        <v>0</v>
      </c>
      <c r="G123" s="67">
        <v>0</v>
      </c>
      <c r="H123" s="82">
        <v>0.0798611111111111</v>
      </c>
      <c r="I123" s="83">
        <v>0</v>
      </c>
      <c r="J123" s="83">
        <v>0</v>
      </c>
      <c r="K123" s="83">
        <v>1</v>
      </c>
      <c r="L123" s="83">
        <v>0</v>
      </c>
      <c r="M123" s="83">
        <v>0</v>
      </c>
      <c r="N123" s="84">
        <v>0.08446759259259258</v>
      </c>
      <c r="O123" s="84">
        <f t="shared" si="14"/>
        <v>0.004606481481481475</v>
      </c>
      <c r="P123" s="83">
        <v>0</v>
      </c>
      <c r="Q123" s="83">
        <f t="shared" si="15"/>
        <v>1</v>
      </c>
      <c r="R123" s="84">
        <f t="shared" si="16"/>
        <v>0.004780092592592587</v>
      </c>
      <c r="S123" s="85">
        <v>143</v>
      </c>
      <c r="T123" s="86">
        <f t="shared" si="17"/>
        <v>0.8066406249999988</v>
      </c>
      <c r="U123" s="87"/>
    </row>
    <row r="124" spans="1:21" ht="12.75">
      <c r="A124" s="97" t="s">
        <v>217</v>
      </c>
      <c r="B124" s="99" t="s">
        <v>333</v>
      </c>
      <c r="C124" s="30" t="s">
        <v>392</v>
      </c>
      <c r="D124" s="30" t="s">
        <v>173</v>
      </c>
      <c r="E124" s="30" t="s">
        <v>20</v>
      </c>
      <c r="F124" s="30">
        <v>0</v>
      </c>
      <c r="G124" s="67">
        <v>0</v>
      </c>
      <c r="H124" s="82">
        <v>0.03125</v>
      </c>
      <c r="I124" s="83">
        <v>0</v>
      </c>
      <c r="J124" s="83">
        <v>0</v>
      </c>
      <c r="K124" s="83">
        <v>1</v>
      </c>
      <c r="L124" s="83">
        <v>1</v>
      </c>
      <c r="M124" s="83">
        <v>0</v>
      </c>
      <c r="N124" s="84">
        <v>0.0362037037037037</v>
      </c>
      <c r="O124" s="84">
        <f t="shared" si="14"/>
        <v>0.004953703703703703</v>
      </c>
      <c r="P124" s="83">
        <v>0</v>
      </c>
      <c r="Q124" s="83">
        <f t="shared" si="15"/>
        <v>2</v>
      </c>
      <c r="R124" s="84">
        <f t="shared" si="16"/>
        <v>0.005300925925925925</v>
      </c>
      <c r="S124" s="85">
        <v>144</v>
      </c>
      <c r="T124" s="86">
        <f t="shared" si="17"/>
        <v>0.8945312499999997</v>
      </c>
      <c r="U124" s="87"/>
    </row>
    <row r="125" spans="1:21" ht="13.5" customHeight="1">
      <c r="A125" s="97" t="s">
        <v>192</v>
      </c>
      <c r="B125" s="99" t="s">
        <v>325</v>
      </c>
      <c r="C125" s="30" t="s">
        <v>369</v>
      </c>
      <c r="D125" s="30" t="s">
        <v>173</v>
      </c>
      <c r="E125" s="30" t="s">
        <v>20</v>
      </c>
      <c r="F125" s="30">
        <v>0</v>
      </c>
      <c r="G125" s="67">
        <v>0</v>
      </c>
      <c r="H125" s="82">
        <v>0.0111111111111111</v>
      </c>
      <c r="I125" s="83">
        <v>0</v>
      </c>
      <c r="J125" s="83">
        <v>0</v>
      </c>
      <c r="K125" s="83">
        <v>2</v>
      </c>
      <c r="L125" s="83">
        <v>0</v>
      </c>
      <c r="M125" s="83">
        <v>0</v>
      </c>
      <c r="N125" s="84">
        <v>0.016493055555555556</v>
      </c>
      <c r="O125" s="84">
        <f t="shared" si="14"/>
        <v>0.0053819444444444565</v>
      </c>
      <c r="P125" s="83">
        <v>0</v>
      </c>
      <c r="Q125" s="83">
        <f t="shared" si="15"/>
        <v>2</v>
      </c>
      <c r="R125" s="84">
        <f t="shared" si="16"/>
        <v>0.005729166666666678</v>
      </c>
      <c r="S125" s="85">
        <v>146</v>
      </c>
      <c r="T125" s="86">
        <f t="shared" si="17"/>
        <v>0.9667968750000018</v>
      </c>
      <c r="U125" s="87"/>
    </row>
    <row r="126" spans="1:21" ht="12.75">
      <c r="A126" s="97" t="s">
        <v>186</v>
      </c>
      <c r="B126" s="99" t="s">
        <v>321</v>
      </c>
      <c r="C126" s="30" t="s">
        <v>363</v>
      </c>
      <c r="D126" s="30" t="s">
        <v>173</v>
      </c>
      <c r="E126" s="30" t="s">
        <v>20</v>
      </c>
      <c r="F126" s="30">
        <v>0</v>
      </c>
      <c r="G126" s="67">
        <v>0</v>
      </c>
      <c r="H126" s="82">
        <v>0.006944444444444444</v>
      </c>
      <c r="I126" s="83">
        <v>3</v>
      </c>
      <c r="J126" s="83">
        <v>0</v>
      </c>
      <c r="K126" s="83">
        <v>1</v>
      </c>
      <c r="L126" s="83">
        <v>0</v>
      </c>
      <c r="M126" s="83">
        <v>0</v>
      </c>
      <c r="N126" s="84">
        <v>0.012638888888888889</v>
      </c>
      <c r="O126" s="84">
        <f t="shared" si="14"/>
        <v>0.005694444444444445</v>
      </c>
      <c r="P126" s="83">
        <v>0</v>
      </c>
      <c r="Q126" s="83">
        <f t="shared" si="15"/>
        <v>4</v>
      </c>
      <c r="R126" s="84">
        <f t="shared" si="16"/>
        <v>0.006388888888888889</v>
      </c>
      <c r="S126" s="85">
        <v>148</v>
      </c>
      <c r="T126" s="86">
        <f t="shared" si="17"/>
        <v>1.0781249999999998</v>
      </c>
      <c r="U126" s="87"/>
    </row>
    <row r="127" spans="1:21" ht="12.75">
      <c r="A127" s="98" t="s">
        <v>319</v>
      </c>
      <c r="B127" s="99" t="s">
        <v>352</v>
      </c>
      <c r="C127" s="30" t="s">
        <v>483</v>
      </c>
      <c r="D127" s="30" t="s">
        <v>173</v>
      </c>
      <c r="E127" s="30" t="s">
        <v>20</v>
      </c>
      <c r="F127" s="30">
        <v>0</v>
      </c>
      <c r="G127" s="67">
        <v>0</v>
      </c>
      <c r="H127" s="82">
        <v>0.104166666666667</v>
      </c>
      <c r="I127" s="83">
        <v>3</v>
      </c>
      <c r="J127" s="83">
        <v>0</v>
      </c>
      <c r="K127" s="83">
        <v>1</v>
      </c>
      <c r="L127" s="83">
        <v>0</v>
      </c>
      <c r="M127" s="83">
        <v>1</v>
      </c>
      <c r="N127" s="84">
        <v>0.10982638888888889</v>
      </c>
      <c r="O127" s="84">
        <f t="shared" si="14"/>
        <v>0.005659722222221886</v>
      </c>
      <c r="P127" s="83">
        <v>0</v>
      </c>
      <c r="Q127" s="83">
        <f t="shared" si="15"/>
        <v>5</v>
      </c>
      <c r="R127" s="84">
        <f t="shared" si="16"/>
        <v>0.006527777777777442</v>
      </c>
      <c r="S127" s="85">
        <v>149</v>
      </c>
      <c r="T127" s="86">
        <f t="shared" si="17"/>
        <v>1.101562499999943</v>
      </c>
      <c r="U127" s="87"/>
    </row>
    <row r="128" spans="1:21" ht="12.75">
      <c r="A128" s="98" t="s">
        <v>281</v>
      </c>
      <c r="B128" s="99" t="s">
        <v>349</v>
      </c>
      <c r="C128" s="30" t="s">
        <v>449</v>
      </c>
      <c r="D128" s="30" t="s">
        <v>173</v>
      </c>
      <c r="E128" s="30" t="s">
        <v>20</v>
      </c>
      <c r="F128" s="30">
        <v>0</v>
      </c>
      <c r="G128" s="67">
        <v>0</v>
      </c>
      <c r="H128" s="82">
        <v>0.075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4">
        <v>0.08189814814814815</v>
      </c>
      <c r="O128" s="84">
        <f t="shared" si="14"/>
        <v>0.006898148148148153</v>
      </c>
      <c r="P128" s="83">
        <v>0</v>
      </c>
      <c r="Q128" s="83">
        <f t="shared" si="15"/>
        <v>0</v>
      </c>
      <c r="R128" s="84">
        <f t="shared" si="16"/>
        <v>0.006898148148148153</v>
      </c>
      <c r="S128" s="85">
        <v>151</v>
      </c>
      <c r="T128" s="86">
        <f t="shared" si="17"/>
        <v>1.1640625000000007</v>
      </c>
      <c r="U128" s="87"/>
    </row>
    <row r="129" spans="1:21" ht="12.75">
      <c r="A129" s="97" t="s">
        <v>252</v>
      </c>
      <c r="B129" s="99" t="s">
        <v>340</v>
      </c>
      <c r="C129" s="30" t="s">
        <v>423</v>
      </c>
      <c r="D129" s="30" t="s">
        <v>173</v>
      </c>
      <c r="E129" s="30" t="s">
        <v>20</v>
      </c>
      <c r="F129" s="30">
        <v>0</v>
      </c>
      <c r="G129" s="67">
        <v>0</v>
      </c>
      <c r="H129" s="82">
        <v>0.0534722222222222</v>
      </c>
      <c r="I129" s="83">
        <v>0</v>
      </c>
      <c r="J129" s="83">
        <v>0</v>
      </c>
      <c r="K129" s="83">
        <v>0</v>
      </c>
      <c r="L129" s="83">
        <v>13</v>
      </c>
      <c r="M129" s="83">
        <v>0</v>
      </c>
      <c r="N129" s="84">
        <v>0.05935185185185185</v>
      </c>
      <c r="O129" s="84">
        <f t="shared" si="14"/>
        <v>0.005879629629629651</v>
      </c>
      <c r="P129" s="83">
        <v>0</v>
      </c>
      <c r="Q129" s="83">
        <f t="shared" si="15"/>
        <v>13</v>
      </c>
      <c r="R129" s="84">
        <f t="shared" si="16"/>
        <v>0.008136574074074096</v>
      </c>
      <c r="S129" s="85">
        <v>152</v>
      </c>
      <c r="T129" s="86">
        <f t="shared" si="17"/>
        <v>1.3730468750000033</v>
      </c>
      <c r="U129" s="87"/>
    </row>
    <row r="130" spans="1:21" ht="12.75">
      <c r="A130" s="97" t="s">
        <v>195</v>
      </c>
      <c r="B130" s="99" t="s">
        <v>321</v>
      </c>
      <c r="C130" s="30" t="s">
        <v>371</v>
      </c>
      <c r="D130" s="30" t="s">
        <v>173</v>
      </c>
      <c r="E130" s="30" t="s">
        <v>20</v>
      </c>
      <c r="F130" s="30">
        <v>0</v>
      </c>
      <c r="G130" s="67">
        <v>0</v>
      </c>
      <c r="H130" s="82">
        <v>0.0131944444444444</v>
      </c>
      <c r="I130" s="83">
        <v>0</v>
      </c>
      <c r="J130" s="83">
        <v>0</v>
      </c>
      <c r="K130" s="83">
        <v>0</v>
      </c>
      <c r="L130" s="83">
        <v>10</v>
      </c>
      <c r="M130" s="83">
        <v>3</v>
      </c>
      <c r="N130" s="84">
        <v>0.020497685185185185</v>
      </c>
      <c r="O130" s="84">
        <f t="shared" si="14"/>
        <v>0.0073032407407407855</v>
      </c>
      <c r="P130" s="83">
        <v>0</v>
      </c>
      <c r="Q130" s="83">
        <f t="shared" si="15"/>
        <v>13</v>
      </c>
      <c r="R130" s="84">
        <f t="shared" si="16"/>
        <v>0.00956018518518523</v>
      </c>
      <c r="S130" s="85">
        <v>153</v>
      </c>
      <c r="T130" s="86" t="s">
        <v>136</v>
      </c>
      <c r="U130" s="87"/>
    </row>
    <row r="131" spans="1:21" ht="12.75">
      <c r="A131" s="98" t="s">
        <v>305</v>
      </c>
      <c r="B131" s="99" t="s">
        <v>351</v>
      </c>
      <c r="C131" s="30" t="s">
        <v>471</v>
      </c>
      <c r="D131" s="30" t="s">
        <v>173</v>
      </c>
      <c r="E131" s="30" t="s">
        <v>18</v>
      </c>
      <c r="F131" s="30">
        <v>0</v>
      </c>
      <c r="G131" s="67">
        <v>0</v>
      </c>
      <c r="H131" s="82">
        <v>0.09722222222222222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4">
        <v>0.09893518518518518</v>
      </c>
      <c r="O131" s="84">
        <f t="shared" si="14"/>
        <v>0.0017129629629629578</v>
      </c>
      <c r="P131" s="83">
        <v>0</v>
      </c>
      <c r="Q131" s="83">
        <f t="shared" si="15"/>
        <v>0</v>
      </c>
      <c r="R131" s="84">
        <f t="shared" si="16"/>
        <v>0.0017129629629629578</v>
      </c>
      <c r="S131" s="85">
        <v>154</v>
      </c>
      <c r="T131" s="86">
        <f>R131/$R$33</f>
        <v>0.28906249999999906</v>
      </c>
      <c r="U131" s="87" t="s">
        <v>57</v>
      </c>
    </row>
    <row r="132" spans="1:21" ht="12.75">
      <c r="A132" s="98" t="s">
        <v>310</v>
      </c>
      <c r="B132" s="99" t="s">
        <v>351</v>
      </c>
      <c r="C132" s="30" t="s">
        <v>475</v>
      </c>
      <c r="D132" s="30" t="s">
        <v>173</v>
      </c>
      <c r="E132" s="30" t="s">
        <v>18</v>
      </c>
      <c r="F132" s="30">
        <v>0</v>
      </c>
      <c r="G132" s="67">
        <v>0</v>
      </c>
      <c r="H132" s="82">
        <v>0.09444444444444444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4">
        <v>0.09653935185185185</v>
      </c>
      <c r="O132" s="84">
        <f t="shared" si="14"/>
        <v>0.0020949074074074064</v>
      </c>
      <c r="P132" s="83">
        <v>0</v>
      </c>
      <c r="Q132" s="83">
        <f t="shared" si="15"/>
        <v>0</v>
      </c>
      <c r="R132" s="84">
        <f t="shared" si="16"/>
        <v>0.0020949074074074064</v>
      </c>
      <c r="S132" s="85">
        <v>156</v>
      </c>
      <c r="T132" s="86">
        <f aca="true" t="shared" si="18" ref="T132:T143">R132/$R$33</f>
        <v>0.3535156249999998</v>
      </c>
      <c r="U132" s="87" t="s">
        <v>55</v>
      </c>
    </row>
    <row r="133" spans="1:21" ht="12.75">
      <c r="A133" s="97" t="s">
        <v>271</v>
      </c>
      <c r="B133" s="99" t="s">
        <v>340</v>
      </c>
      <c r="C133" s="30" t="s">
        <v>440</v>
      </c>
      <c r="D133" s="30" t="s">
        <v>173</v>
      </c>
      <c r="E133" s="30" t="s">
        <v>18</v>
      </c>
      <c r="F133" s="30">
        <v>0</v>
      </c>
      <c r="G133" s="67">
        <v>0</v>
      </c>
      <c r="H133" s="82">
        <v>0.06874999999999999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4">
        <v>0.07094907407407407</v>
      </c>
      <c r="O133" s="84">
        <f t="shared" si="14"/>
        <v>0.0021990740740740755</v>
      </c>
      <c r="P133" s="83">
        <v>0</v>
      </c>
      <c r="Q133" s="83">
        <f t="shared" si="15"/>
        <v>0</v>
      </c>
      <c r="R133" s="84">
        <f t="shared" si="16"/>
        <v>0.0021990740740740755</v>
      </c>
      <c r="S133" s="85">
        <v>157</v>
      </c>
      <c r="T133" s="86">
        <f t="shared" si="18"/>
        <v>0.37109375000000017</v>
      </c>
      <c r="U133" s="87"/>
    </row>
    <row r="134" spans="1:21" ht="12.75">
      <c r="A134" s="98" t="s">
        <v>318</v>
      </c>
      <c r="B134" s="99" t="s">
        <v>351</v>
      </c>
      <c r="C134" s="30" t="s">
        <v>482</v>
      </c>
      <c r="D134" s="30" t="s">
        <v>173</v>
      </c>
      <c r="E134" s="30" t="s">
        <v>18</v>
      </c>
      <c r="F134" s="30">
        <v>0</v>
      </c>
      <c r="G134" s="67">
        <v>0</v>
      </c>
      <c r="H134" s="82">
        <v>0.103472222222222</v>
      </c>
      <c r="I134" s="83">
        <v>0</v>
      </c>
      <c r="J134" s="83">
        <v>0</v>
      </c>
      <c r="K134" s="83">
        <v>0</v>
      </c>
      <c r="L134" s="83">
        <v>0</v>
      </c>
      <c r="M134" s="83">
        <v>1</v>
      </c>
      <c r="N134" s="100">
        <v>0.10567129629629629</v>
      </c>
      <c r="O134" s="84">
        <f t="shared" si="14"/>
        <v>0.0021990740740742976</v>
      </c>
      <c r="P134" s="83">
        <v>0</v>
      </c>
      <c r="Q134" s="83">
        <f t="shared" si="15"/>
        <v>1</v>
      </c>
      <c r="R134" s="84">
        <f t="shared" si="16"/>
        <v>0.0023726851851854085</v>
      </c>
      <c r="S134" s="85">
        <v>158</v>
      </c>
      <c r="T134" s="86">
        <f t="shared" si="18"/>
        <v>0.4003906250000376</v>
      </c>
      <c r="U134" s="87"/>
    </row>
    <row r="135" spans="1:21" ht="12.75">
      <c r="A135" s="97" t="s">
        <v>259</v>
      </c>
      <c r="B135" s="99" t="s">
        <v>340</v>
      </c>
      <c r="C135" s="30" t="s">
        <v>429</v>
      </c>
      <c r="D135" s="30" t="s">
        <v>173</v>
      </c>
      <c r="E135" s="30" t="s">
        <v>18</v>
      </c>
      <c r="F135" s="30">
        <v>0</v>
      </c>
      <c r="G135" s="67">
        <v>0</v>
      </c>
      <c r="H135" s="82">
        <v>0.05902777777777778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4">
        <v>0.06145833333333334</v>
      </c>
      <c r="O135" s="84">
        <f t="shared" si="14"/>
        <v>0.002430555555555554</v>
      </c>
      <c r="P135" s="83">
        <v>0</v>
      </c>
      <c r="Q135" s="83">
        <f t="shared" si="15"/>
        <v>0</v>
      </c>
      <c r="R135" s="84">
        <f t="shared" si="16"/>
        <v>0.002430555555555554</v>
      </c>
      <c r="S135" s="85">
        <v>159</v>
      </c>
      <c r="T135" s="86">
        <f t="shared" si="18"/>
        <v>0.4101562499999996</v>
      </c>
      <c r="U135" s="87"/>
    </row>
    <row r="136" spans="1:21" ht="12.75">
      <c r="A136" s="97" t="s">
        <v>183</v>
      </c>
      <c r="B136" s="99" t="s">
        <v>325</v>
      </c>
      <c r="C136" s="30" t="s">
        <v>360</v>
      </c>
      <c r="D136" s="30" t="s">
        <v>173</v>
      </c>
      <c r="E136" s="30" t="s">
        <v>18</v>
      </c>
      <c r="F136" s="30">
        <v>0</v>
      </c>
      <c r="G136" s="67">
        <v>0</v>
      </c>
      <c r="H136" s="82">
        <v>0.00416666666666667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4">
        <v>0.006666666666666667</v>
      </c>
      <c r="O136" s="84">
        <f t="shared" si="14"/>
        <v>0.002499999999999997</v>
      </c>
      <c r="P136" s="83">
        <v>0</v>
      </c>
      <c r="Q136" s="83">
        <f t="shared" si="15"/>
        <v>0</v>
      </c>
      <c r="R136" s="84">
        <f t="shared" si="16"/>
        <v>0.002499999999999997</v>
      </c>
      <c r="S136" s="85">
        <v>162</v>
      </c>
      <c r="T136" s="86">
        <f t="shared" si="18"/>
        <v>0.4218749999999994</v>
      </c>
      <c r="U136" s="87"/>
    </row>
    <row r="137" spans="1:21" ht="12.75">
      <c r="A137" s="98" t="s">
        <v>295</v>
      </c>
      <c r="B137" s="99" t="s">
        <v>349</v>
      </c>
      <c r="C137" s="30" t="s">
        <v>461</v>
      </c>
      <c r="D137" s="30" t="s">
        <v>173</v>
      </c>
      <c r="E137" s="30" t="s">
        <v>18</v>
      </c>
      <c r="F137" s="30">
        <v>0</v>
      </c>
      <c r="G137" s="67">
        <v>0</v>
      </c>
      <c r="H137" s="82">
        <v>0.08680555555555557</v>
      </c>
      <c r="I137" s="83">
        <v>0</v>
      </c>
      <c r="J137" s="83">
        <v>0</v>
      </c>
      <c r="K137" s="83">
        <v>0</v>
      </c>
      <c r="L137" s="83">
        <v>1</v>
      </c>
      <c r="M137" s="83">
        <v>0</v>
      </c>
      <c r="N137" s="84">
        <v>0.08923611111111111</v>
      </c>
      <c r="O137" s="84">
        <f aca="true" t="shared" si="19" ref="O137:O152">N137-H137</f>
        <v>0.002430555555555547</v>
      </c>
      <c r="P137" s="83">
        <v>0</v>
      </c>
      <c r="Q137" s="83">
        <f aca="true" t="shared" si="20" ref="Q137:Q152">I137+J137+K137+M137+L137</f>
        <v>1</v>
      </c>
      <c r="R137" s="84">
        <f aca="true" t="shared" si="21" ref="R137:R152">O137+Q137*TIMEVALUE("0:00:15")</f>
        <v>0.002604166666666658</v>
      </c>
      <c r="S137" s="85">
        <v>163</v>
      </c>
      <c r="T137" s="86">
        <f t="shared" si="18"/>
        <v>0.4394531249999984</v>
      </c>
      <c r="U137" s="87"/>
    </row>
    <row r="138" spans="1:21" ht="12.75">
      <c r="A138" s="98" t="s">
        <v>306</v>
      </c>
      <c r="B138" s="99" t="s">
        <v>352</v>
      </c>
      <c r="C138" s="30" t="s">
        <v>491</v>
      </c>
      <c r="D138" s="30" t="s">
        <v>173</v>
      </c>
      <c r="E138" s="30" t="s">
        <v>18</v>
      </c>
      <c r="F138" s="30">
        <v>0</v>
      </c>
      <c r="G138" s="67">
        <v>0</v>
      </c>
      <c r="H138" s="82">
        <v>0.09513888888888888</v>
      </c>
      <c r="I138" s="83">
        <v>3</v>
      </c>
      <c r="J138" s="83">
        <v>0</v>
      </c>
      <c r="K138" s="83">
        <v>0</v>
      </c>
      <c r="L138" s="83">
        <v>0</v>
      </c>
      <c r="M138" s="83">
        <v>0</v>
      </c>
      <c r="N138" s="84">
        <v>0.09723379629629629</v>
      </c>
      <c r="O138" s="84">
        <f t="shared" si="19"/>
        <v>0.0020949074074074064</v>
      </c>
      <c r="P138" s="83">
        <v>0</v>
      </c>
      <c r="Q138" s="83">
        <f t="shared" si="20"/>
        <v>3</v>
      </c>
      <c r="R138" s="84">
        <f t="shared" si="21"/>
        <v>0.0026157407407407397</v>
      </c>
      <c r="S138" s="85">
        <v>164</v>
      </c>
      <c r="T138" s="86">
        <f t="shared" si="18"/>
        <v>0.4414062499999997</v>
      </c>
      <c r="U138" s="87"/>
    </row>
    <row r="139" spans="1:21" ht="12.75">
      <c r="A139" s="98" t="s">
        <v>280</v>
      </c>
      <c r="B139" s="99" t="s">
        <v>348</v>
      </c>
      <c r="C139" s="30" t="s">
        <v>448</v>
      </c>
      <c r="D139" s="30" t="s">
        <v>173</v>
      </c>
      <c r="E139" s="30" t="s">
        <v>18</v>
      </c>
      <c r="F139" s="30">
        <v>0</v>
      </c>
      <c r="G139" s="67">
        <v>0</v>
      </c>
      <c r="H139" s="82">
        <v>0.07430555555555556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4">
        <v>0.07695601851851852</v>
      </c>
      <c r="O139" s="84">
        <f t="shared" si="19"/>
        <v>0.0026504629629629656</v>
      </c>
      <c r="P139" s="83">
        <v>0</v>
      </c>
      <c r="Q139" s="83">
        <f t="shared" si="20"/>
        <v>0</v>
      </c>
      <c r="R139" s="84">
        <f t="shared" si="21"/>
        <v>0.0026504629629629656</v>
      </c>
      <c r="S139" s="85">
        <v>168</v>
      </c>
      <c r="T139" s="86">
        <f t="shared" si="18"/>
        <v>0.44726562500000033</v>
      </c>
      <c r="U139" s="87"/>
    </row>
    <row r="140" spans="1:21" ht="12.75">
      <c r="A140" s="98" t="s">
        <v>302</v>
      </c>
      <c r="B140" s="99" t="s">
        <v>348</v>
      </c>
      <c r="C140" s="30" t="s">
        <v>468</v>
      </c>
      <c r="D140" s="30" t="s">
        <v>173</v>
      </c>
      <c r="E140" s="30" t="s">
        <v>18</v>
      </c>
      <c r="F140" s="30">
        <v>0</v>
      </c>
      <c r="G140" s="67">
        <v>0</v>
      </c>
      <c r="H140" s="82">
        <v>0.0916666666666667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4">
        <v>0.09444444444444444</v>
      </c>
      <c r="O140" s="84">
        <f t="shared" si="19"/>
        <v>0.00277777777777774</v>
      </c>
      <c r="P140" s="83">
        <v>0</v>
      </c>
      <c r="Q140" s="83">
        <f t="shared" si="20"/>
        <v>0</v>
      </c>
      <c r="R140" s="84">
        <f t="shared" si="21"/>
        <v>0.00277777777777774</v>
      </c>
      <c r="S140" s="85">
        <v>169</v>
      </c>
      <c r="T140" s="86">
        <f t="shared" si="18"/>
        <v>0.46874999999999356</v>
      </c>
      <c r="U140" s="87"/>
    </row>
    <row r="141" spans="1:21" ht="13.5" customHeight="1">
      <c r="A141" s="97" t="s">
        <v>244</v>
      </c>
      <c r="B141" s="99" t="s">
        <v>333</v>
      </c>
      <c r="C141" s="30" t="s">
        <v>492</v>
      </c>
      <c r="D141" s="30" t="s">
        <v>173</v>
      </c>
      <c r="E141" s="30" t="s">
        <v>18</v>
      </c>
      <c r="F141" s="30">
        <v>0</v>
      </c>
      <c r="G141" s="67">
        <v>0</v>
      </c>
      <c r="H141" s="82">
        <v>0.04791666666666666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4">
        <v>0.05112268518518518</v>
      </c>
      <c r="O141" s="84">
        <f t="shared" si="19"/>
        <v>0.0032060185185185178</v>
      </c>
      <c r="P141" s="83">
        <v>0</v>
      </c>
      <c r="Q141" s="83">
        <f t="shared" si="20"/>
        <v>0</v>
      </c>
      <c r="R141" s="84">
        <f t="shared" si="21"/>
        <v>0.0032060185185185178</v>
      </c>
      <c r="S141" s="85">
        <v>171</v>
      </c>
      <c r="T141" s="86">
        <f t="shared" si="18"/>
        <v>0.5410156249999998</v>
      </c>
      <c r="U141" s="87"/>
    </row>
    <row r="142" spans="1:21" ht="12.75">
      <c r="A142" s="97" t="s">
        <v>202</v>
      </c>
      <c r="B142" s="99" t="s">
        <v>325</v>
      </c>
      <c r="C142" s="30" t="s">
        <v>379</v>
      </c>
      <c r="D142" s="30" t="s">
        <v>173</v>
      </c>
      <c r="E142" s="30" t="s">
        <v>18</v>
      </c>
      <c r="F142" s="30">
        <v>0</v>
      </c>
      <c r="G142" s="67">
        <v>0</v>
      </c>
      <c r="H142" s="82">
        <v>0.0180555555555555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4">
        <v>0.021516203703703704</v>
      </c>
      <c r="O142" s="84">
        <f t="shared" si="19"/>
        <v>0.0034606481481482057</v>
      </c>
      <c r="P142" s="83">
        <v>0</v>
      </c>
      <c r="Q142" s="83">
        <f t="shared" si="20"/>
        <v>0</v>
      </c>
      <c r="R142" s="84">
        <f t="shared" si="21"/>
        <v>0.0034606481481482057</v>
      </c>
      <c r="S142" s="85">
        <v>172</v>
      </c>
      <c r="T142" s="86">
        <f t="shared" si="18"/>
        <v>0.5839843750000095</v>
      </c>
      <c r="U142" s="87"/>
    </row>
    <row r="143" spans="1:21" ht="12.75">
      <c r="A143" s="97" t="s">
        <v>265</v>
      </c>
      <c r="B143" s="99" t="s">
        <v>340</v>
      </c>
      <c r="C143" s="30" t="s">
        <v>435</v>
      </c>
      <c r="D143" s="30" t="s">
        <v>173</v>
      </c>
      <c r="E143" s="30" t="s">
        <v>18</v>
      </c>
      <c r="F143" s="30">
        <v>0</v>
      </c>
      <c r="G143" s="67">
        <v>0</v>
      </c>
      <c r="H143" s="82">
        <v>0.06527777777777778</v>
      </c>
      <c r="I143" s="83">
        <v>0</v>
      </c>
      <c r="J143" s="83">
        <v>0</v>
      </c>
      <c r="K143" s="83">
        <v>0</v>
      </c>
      <c r="L143" s="83">
        <v>0</v>
      </c>
      <c r="M143" s="83">
        <v>3</v>
      </c>
      <c r="N143" s="84">
        <v>0.06822916666666666</v>
      </c>
      <c r="O143" s="84">
        <f t="shared" si="19"/>
        <v>0.0029513888888888784</v>
      </c>
      <c r="P143" s="83">
        <v>0</v>
      </c>
      <c r="Q143" s="83">
        <f t="shared" si="20"/>
        <v>3</v>
      </c>
      <c r="R143" s="84">
        <f t="shared" si="21"/>
        <v>0.0034722222222222116</v>
      </c>
      <c r="S143" s="85">
        <v>173</v>
      </c>
      <c r="T143" s="86">
        <f t="shared" si="18"/>
        <v>0.5859374999999981</v>
      </c>
      <c r="U143" s="87"/>
    </row>
    <row r="144" spans="1:21" ht="12.75">
      <c r="A144" s="98" t="s">
        <v>311</v>
      </c>
      <c r="B144" s="99" t="s">
        <v>352</v>
      </c>
      <c r="C144" s="30" t="s">
        <v>476</v>
      </c>
      <c r="D144" s="30" t="s">
        <v>173</v>
      </c>
      <c r="E144" s="30" t="s">
        <v>18</v>
      </c>
      <c r="F144" s="30">
        <v>0</v>
      </c>
      <c r="G144" s="67">
        <v>0</v>
      </c>
      <c r="H144" s="82">
        <v>0.09861111111111111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4">
        <v>0.10225694444444444</v>
      </c>
      <c r="O144" s="84">
        <f t="shared" si="19"/>
        <v>0.0036458333333333343</v>
      </c>
      <c r="P144" s="83">
        <v>0</v>
      </c>
      <c r="Q144" s="83">
        <f t="shared" si="20"/>
        <v>0</v>
      </c>
      <c r="R144" s="84">
        <f t="shared" si="21"/>
        <v>0.0036458333333333343</v>
      </c>
      <c r="S144" s="85">
        <v>178</v>
      </c>
      <c r="T144" s="86" t="s">
        <v>136</v>
      </c>
      <c r="U144" s="87"/>
    </row>
    <row r="145" spans="1:21" ht="12.75">
      <c r="A145" s="97" t="s">
        <v>226</v>
      </c>
      <c r="B145" s="99" t="s">
        <v>333</v>
      </c>
      <c r="C145" s="30" t="s">
        <v>400</v>
      </c>
      <c r="D145" s="30" t="s">
        <v>173</v>
      </c>
      <c r="E145" s="30" t="s">
        <v>18</v>
      </c>
      <c r="F145" s="30">
        <v>0</v>
      </c>
      <c r="G145" s="67">
        <v>0</v>
      </c>
      <c r="H145" s="82">
        <v>0.0361111111111111</v>
      </c>
      <c r="I145" s="83">
        <v>0</v>
      </c>
      <c r="J145" s="83">
        <v>0</v>
      </c>
      <c r="K145" s="83">
        <v>0</v>
      </c>
      <c r="L145" s="83">
        <v>3</v>
      </c>
      <c r="M145" s="83">
        <v>0</v>
      </c>
      <c r="N145" s="84">
        <v>0.03923611111111111</v>
      </c>
      <c r="O145" s="84">
        <f t="shared" si="19"/>
        <v>0.0031250000000000097</v>
      </c>
      <c r="P145" s="83">
        <v>0</v>
      </c>
      <c r="Q145" s="83">
        <f t="shared" si="20"/>
        <v>3</v>
      </c>
      <c r="R145" s="84">
        <f t="shared" si="21"/>
        <v>0.003645833333333343</v>
      </c>
      <c r="S145" s="85">
        <v>180</v>
      </c>
      <c r="T145" s="86">
        <f>R145/$R$33</f>
        <v>0.6152343750000014</v>
      </c>
      <c r="U145" s="87" t="s">
        <v>57</v>
      </c>
    </row>
    <row r="146" spans="1:21" ht="12.75">
      <c r="A146" s="98" t="s">
        <v>288</v>
      </c>
      <c r="B146" s="99" t="s">
        <v>349</v>
      </c>
      <c r="C146" s="30" t="s">
        <v>455</v>
      </c>
      <c r="D146" s="30" t="s">
        <v>173</v>
      </c>
      <c r="E146" s="30" t="s">
        <v>18</v>
      </c>
      <c r="F146" s="30">
        <v>0</v>
      </c>
      <c r="G146" s="67">
        <v>0</v>
      </c>
      <c r="H146" s="82">
        <v>0.0805555555555555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4">
        <v>0.08483796296296296</v>
      </c>
      <c r="O146" s="84">
        <f t="shared" si="19"/>
        <v>0.004282407407407457</v>
      </c>
      <c r="P146" s="83">
        <v>0</v>
      </c>
      <c r="Q146" s="83">
        <f t="shared" si="20"/>
        <v>0</v>
      </c>
      <c r="R146" s="84">
        <f t="shared" si="21"/>
        <v>0.004282407407407457</v>
      </c>
      <c r="S146" s="85">
        <v>181</v>
      </c>
      <c r="T146" s="86">
        <f aca="true" t="shared" si="22" ref="T146:T152">R146/$R$33</f>
        <v>0.7226562500000082</v>
      </c>
      <c r="U146" s="87" t="s">
        <v>57</v>
      </c>
    </row>
    <row r="147" spans="1:21" ht="12.75">
      <c r="A147" s="97" t="s">
        <v>209</v>
      </c>
      <c r="B147" s="99" t="s">
        <v>325</v>
      </c>
      <c r="C147" s="30" t="s">
        <v>385</v>
      </c>
      <c r="D147" s="30" t="s">
        <v>173</v>
      </c>
      <c r="E147" s="30" t="s">
        <v>18</v>
      </c>
      <c r="F147" s="30">
        <v>0</v>
      </c>
      <c r="G147" s="67">
        <v>0</v>
      </c>
      <c r="H147" s="82">
        <v>0.0236111111111111</v>
      </c>
      <c r="I147" s="83">
        <v>0</v>
      </c>
      <c r="J147" s="83">
        <v>0</v>
      </c>
      <c r="K147" s="83">
        <v>1</v>
      </c>
      <c r="L147" s="83">
        <v>0</v>
      </c>
      <c r="M147" s="83">
        <v>0</v>
      </c>
      <c r="N147" s="84">
        <v>0.028171296296296302</v>
      </c>
      <c r="O147" s="84">
        <f t="shared" si="19"/>
        <v>0.004560185185185202</v>
      </c>
      <c r="P147" s="83">
        <v>0</v>
      </c>
      <c r="Q147" s="83">
        <f t="shared" si="20"/>
        <v>1</v>
      </c>
      <c r="R147" s="84">
        <f t="shared" si="21"/>
        <v>0.004733796296296313</v>
      </c>
      <c r="S147" s="85">
        <v>182</v>
      </c>
      <c r="T147" s="86">
        <f t="shared" si="22"/>
        <v>0.7988281250000027</v>
      </c>
      <c r="U147" s="87" t="s">
        <v>55</v>
      </c>
    </row>
    <row r="148" spans="1:21" ht="13.5" customHeight="1">
      <c r="A148" s="97" t="s">
        <v>177</v>
      </c>
      <c r="B148" s="99" t="s">
        <v>321</v>
      </c>
      <c r="C148" s="30" t="s">
        <v>355</v>
      </c>
      <c r="D148" s="30" t="s">
        <v>173</v>
      </c>
      <c r="E148" s="30" t="s">
        <v>18</v>
      </c>
      <c r="F148" s="30">
        <v>0</v>
      </c>
      <c r="G148" s="67">
        <v>0</v>
      </c>
      <c r="H148" s="82">
        <v>0</v>
      </c>
      <c r="I148" s="83">
        <v>2</v>
      </c>
      <c r="J148" s="83">
        <v>0</v>
      </c>
      <c r="K148" s="83">
        <v>3</v>
      </c>
      <c r="L148" s="83">
        <v>2</v>
      </c>
      <c r="M148" s="83">
        <v>4</v>
      </c>
      <c r="N148" s="84">
        <v>0.0036111111111111114</v>
      </c>
      <c r="O148" s="84">
        <f t="shared" si="19"/>
        <v>0.0036111111111111114</v>
      </c>
      <c r="P148" s="83">
        <v>0</v>
      </c>
      <c r="Q148" s="83">
        <f t="shared" si="20"/>
        <v>11</v>
      </c>
      <c r="R148" s="84">
        <f t="shared" si="21"/>
        <v>0.005520833333333334</v>
      </c>
      <c r="S148" s="85">
        <v>187</v>
      </c>
      <c r="T148" s="86">
        <f t="shared" si="22"/>
        <v>0.9316406249999999</v>
      </c>
      <c r="U148" s="87"/>
    </row>
    <row r="149" spans="1:21" ht="12.75">
      <c r="A149" s="97" t="s">
        <v>235</v>
      </c>
      <c r="B149" s="99" t="s">
        <v>333</v>
      </c>
      <c r="C149" s="30" t="s">
        <v>407</v>
      </c>
      <c r="D149" s="30" t="s">
        <v>173</v>
      </c>
      <c r="E149" s="30" t="s">
        <v>18</v>
      </c>
      <c r="F149" s="30">
        <v>0</v>
      </c>
      <c r="G149" s="67">
        <v>0</v>
      </c>
      <c r="H149" s="82">
        <v>0.0416666666666667</v>
      </c>
      <c r="I149" s="83">
        <v>0</v>
      </c>
      <c r="J149" s="83">
        <v>0</v>
      </c>
      <c r="K149" s="83">
        <v>0</v>
      </c>
      <c r="L149" s="83">
        <v>3</v>
      </c>
      <c r="M149" s="83">
        <v>0</v>
      </c>
      <c r="N149" s="84">
        <v>0.046747685185185184</v>
      </c>
      <c r="O149" s="84">
        <f t="shared" si="19"/>
        <v>0.005081018518518485</v>
      </c>
      <c r="P149" s="83">
        <v>0</v>
      </c>
      <c r="Q149" s="83">
        <f t="shared" si="20"/>
        <v>3</v>
      </c>
      <c r="R149" s="84">
        <f t="shared" si="21"/>
        <v>0.005601851851851818</v>
      </c>
      <c r="S149" s="85">
        <v>189</v>
      </c>
      <c r="T149" s="86">
        <f t="shared" si="22"/>
        <v>0.945312499999994</v>
      </c>
      <c r="U149" s="87"/>
    </row>
    <row r="150" spans="1:21" ht="12.75">
      <c r="A150" s="98" t="s">
        <v>303</v>
      </c>
      <c r="B150" s="99" t="s">
        <v>349</v>
      </c>
      <c r="C150" s="30" t="s">
        <v>469</v>
      </c>
      <c r="D150" s="30" t="s">
        <v>173</v>
      </c>
      <c r="E150" s="30" t="s">
        <v>18</v>
      </c>
      <c r="F150" s="30">
        <v>0</v>
      </c>
      <c r="G150" s="67">
        <v>0</v>
      </c>
      <c r="H150" s="82">
        <v>0.0923611111111111</v>
      </c>
      <c r="I150" s="83">
        <v>0</v>
      </c>
      <c r="J150" s="83">
        <v>3</v>
      </c>
      <c r="K150" s="83">
        <v>0</v>
      </c>
      <c r="L150" s="83">
        <v>11</v>
      </c>
      <c r="M150" s="83">
        <v>0</v>
      </c>
      <c r="N150" s="84">
        <v>0.09785879629629629</v>
      </c>
      <c r="O150" s="84">
        <f t="shared" si="19"/>
        <v>0.005497685185185189</v>
      </c>
      <c r="P150" s="83">
        <v>0</v>
      </c>
      <c r="Q150" s="83">
        <f t="shared" si="20"/>
        <v>14</v>
      </c>
      <c r="R150" s="84">
        <f t="shared" si="21"/>
        <v>0.007928240740740744</v>
      </c>
      <c r="S150" s="85">
        <v>190</v>
      </c>
      <c r="T150" s="86">
        <f t="shared" si="22"/>
        <v>1.3378906250000002</v>
      </c>
      <c r="U150" s="87"/>
    </row>
    <row r="151" spans="1:21" ht="12.75">
      <c r="A151" s="97" t="s">
        <v>205</v>
      </c>
      <c r="B151" s="99" t="s">
        <v>321</v>
      </c>
      <c r="C151" s="30" t="s">
        <v>381</v>
      </c>
      <c r="D151" s="30" t="s">
        <v>173</v>
      </c>
      <c r="E151" s="30" t="s">
        <v>18</v>
      </c>
      <c r="F151" s="30">
        <v>0</v>
      </c>
      <c r="G151" s="67">
        <v>0</v>
      </c>
      <c r="H151" s="82">
        <v>0.0201388888888888</v>
      </c>
      <c r="I151" s="83">
        <v>2</v>
      </c>
      <c r="J151" s="83">
        <v>0</v>
      </c>
      <c r="K151" s="83">
        <v>0</v>
      </c>
      <c r="L151" s="83">
        <v>0</v>
      </c>
      <c r="M151" s="83">
        <v>10</v>
      </c>
      <c r="N151" s="84">
        <v>0.02648148148148148</v>
      </c>
      <c r="O151" s="84">
        <f t="shared" si="19"/>
        <v>0.006342592592592681</v>
      </c>
      <c r="P151" s="83">
        <v>0</v>
      </c>
      <c r="Q151" s="83">
        <f t="shared" si="20"/>
        <v>12</v>
      </c>
      <c r="R151" s="84">
        <f t="shared" si="21"/>
        <v>0.008425925925926014</v>
      </c>
      <c r="S151" s="85">
        <v>191</v>
      </c>
      <c r="T151" s="86">
        <f t="shared" si="22"/>
        <v>1.4218750000000144</v>
      </c>
      <c r="U151" s="87"/>
    </row>
    <row r="152" spans="1:21" ht="12.75">
      <c r="A152" s="98" t="s">
        <v>315</v>
      </c>
      <c r="B152" s="99" t="s">
        <v>352</v>
      </c>
      <c r="C152" s="30" t="s">
        <v>490</v>
      </c>
      <c r="D152" s="30" t="s">
        <v>173</v>
      </c>
      <c r="E152" s="30" t="s">
        <v>18</v>
      </c>
      <c r="F152" s="30">
        <v>0</v>
      </c>
      <c r="G152" s="67">
        <v>0</v>
      </c>
      <c r="H152" s="82">
        <v>0.101388888888889</v>
      </c>
      <c r="I152" s="83">
        <v>3</v>
      </c>
      <c r="J152" s="83">
        <v>0</v>
      </c>
      <c r="K152" s="83">
        <v>0</v>
      </c>
      <c r="L152" s="83">
        <v>0</v>
      </c>
      <c r="M152" s="83" t="s">
        <v>485</v>
      </c>
      <c r="N152" s="84">
        <v>0.1072800925925926</v>
      </c>
      <c r="O152" s="84">
        <f t="shared" si="19"/>
        <v>0.005891203703703593</v>
      </c>
      <c r="P152" s="83">
        <v>1</v>
      </c>
      <c r="Q152" s="83" t="e">
        <f t="shared" si="20"/>
        <v>#VALUE!</v>
      </c>
      <c r="R152" s="84" t="e">
        <f t="shared" si="21"/>
        <v>#VALUE!</v>
      </c>
      <c r="S152" s="85">
        <v>196</v>
      </c>
      <c r="T152" s="86" t="e">
        <f t="shared" si="22"/>
        <v>#VALUE!</v>
      </c>
      <c r="U152" s="87"/>
    </row>
    <row r="153" spans="1:21" ht="12.75">
      <c r="A153" s="63"/>
      <c r="B153" s="88"/>
      <c r="C153" s="103" t="s">
        <v>19</v>
      </c>
      <c r="D153" s="103"/>
      <c r="E153" s="103"/>
      <c r="F153" s="103"/>
      <c r="G153" s="89">
        <f>SUM(G33:G41)*2</f>
        <v>0</v>
      </c>
      <c r="H153" s="90"/>
      <c r="I153" s="91"/>
      <c r="J153" s="91"/>
      <c r="K153" s="91"/>
      <c r="L153" s="91"/>
      <c r="M153" s="91"/>
      <c r="N153" s="92"/>
      <c r="O153" s="92"/>
      <c r="P153" s="91"/>
      <c r="Q153" s="91"/>
      <c r="R153" s="92"/>
      <c r="S153" s="63"/>
      <c r="T153" s="63"/>
      <c r="U153" s="61"/>
    </row>
    <row r="154" spans="1:21" ht="12.75">
      <c r="A154" s="63"/>
      <c r="B154" s="88"/>
      <c r="C154" s="93"/>
      <c r="D154" s="93"/>
      <c r="E154" s="93"/>
      <c r="F154" s="93"/>
      <c r="G154" s="94"/>
      <c r="H154" s="65"/>
      <c r="I154" s="94"/>
      <c r="J154" s="63"/>
      <c r="K154" s="63"/>
      <c r="L154" s="63"/>
      <c r="M154" s="63"/>
      <c r="N154" s="63"/>
      <c r="O154" s="63"/>
      <c r="P154" s="95"/>
      <c r="Q154" s="63"/>
      <c r="R154" s="63"/>
      <c r="S154" s="63"/>
      <c r="T154" s="63"/>
      <c r="U154" s="61"/>
    </row>
    <row r="155" spans="1:21" ht="12.75">
      <c r="A155" s="63"/>
      <c r="B155" s="63"/>
      <c r="C155" s="63"/>
      <c r="D155" s="63"/>
      <c r="E155" s="63"/>
      <c r="F155" s="63"/>
      <c r="G155" s="63"/>
      <c r="H155" s="65"/>
      <c r="I155" s="63"/>
      <c r="J155" s="63"/>
      <c r="K155" s="63"/>
      <c r="L155" s="63"/>
      <c r="M155" s="63"/>
      <c r="N155" s="63"/>
      <c r="O155" s="63"/>
      <c r="P155" s="95"/>
      <c r="Q155" s="63"/>
      <c r="R155" s="63"/>
      <c r="S155" s="63"/>
      <c r="T155" s="63"/>
      <c r="U155" s="61"/>
    </row>
    <row r="156" spans="1:21" ht="12.75">
      <c r="A156" s="63"/>
      <c r="B156" s="63"/>
      <c r="C156" s="104" t="s">
        <v>499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96"/>
      <c r="Q156" s="63"/>
      <c r="R156" s="63"/>
      <c r="S156" s="63"/>
      <c r="T156" s="63"/>
      <c r="U156" s="61"/>
    </row>
  </sheetData>
  <sheetProtection/>
  <mergeCells count="11">
    <mergeCell ref="O1:T1"/>
    <mergeCell ref="O2:Q2"/>
    <mergeCell ref="Q3:U3"/>
    <mergeCell ref="A4:T4"/>
    <mergeCell ref="H3:N3"/>
    <mergeCell ref="C156:O156"/>
    <mergeCell ref="C5:T5"/>
    <mergeCell ref="B6:C6"/>
    <mergeCell ref="O6:T6"/>
    <mergeCell ref="H8:M8"/>
    <mergeCell ref="C153:F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625" style="0" bestFit="1" customWidth="1"/>
    <col min="3" max="3" width="19.75390625" style="0" bestFit="1" customWidth="1"/>
    <col min="4" max="4" width="3.375" style="0" customWidth="1"/>
    <col min="5" max="5" width="5.00390625" style="0" customWidth="1"/>
    <col min="6" max="6" width="3.375" style="0" customWidth="1"/>
    <col min="7" max="7" width="4.875" style="0" customWidth="1"/>
    <col min="8" max="8" width="7.875" style="39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6" width="3.00390625" style="48" bestFit="1" customWidth="1"/>
    <col min="17" max="17" width="7.25390625" style="0" customWidth="1"/>
    <col min="18" max="18" width="8.875" style="0" customWidth="1"/>
    <col min="19" max="19" width="5.125" style="0" customWidth="1"/>
    <col min="20" max="20" width="6.75390625" style="0" customWidth="1"/>
    <col min="21" max="21" width="3.25390625" style="53" customWidth="1"/>
  </cols>
  <sheetData>
    <row r="1" spans="1:20" ht="15.75">
      <c r="A1" s="1"/>
      <c r="O1" s="108" t="s">
        <v>0</v>
      </c>
      <c r="P1" s="108"/>
      <c r="Q1" s="108"/>
      <c r="R1" s="108"/>
      <c r="S1" s="108"/>
      <c r="T1" s="108"/>
    </row>
    <row r="2" spans="1:17" ht="12.75">
      <c r="A2" s="1"/>
      <c r="O2" s="109" t="s">
        <v>1</v>
      </c>
      <c r="P2" s="109"/>
      <c r="Q2" s="109"/>
    </row>
    <row r="3" spans="1:21" ht="18">
      <c r="A3" s="2"/>
      <c r="B3" s="3"/>
      <c r="C3" s="3"/>
      <c r="D3" s="3"/>
      <c r="E3" s="3"/>
      <c r="F3" s="3"/>
      <c r="G3" s="3"/>
      <c r="H3" s="37"/>
      <c r="I3" s="3"/>
      <c r="J3" s="3"/>
      <c r="K3" s="3"/>
      <c r="Q3" s="111" t="s">
        <v>21</v>
      </c>
      <c r="R3" s="111"/>
      <c r="S3" s="111"/>
      <c r="T3" s="111"/>
      <c r="U3" s="111"/>
    </row>
    <row r="4" spans="1:20" ht="15">
      <c r="A4" s="116" t="s">
        <v>22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8">
      <c r="A5" s="2"/>
      <c r="B5" s="3"/>
      <c r="C5" s="117" t="s">
        <v>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ht="18">
      <c r="A6" s="2"/>
      <c r="B6" s="118" t="s">
        <v>3</v>
      </c>
      <c r="C6" s="118"/>
      <c r="D6" s="5"/>
      <c r="E6" s="5"/>
      <c r="F6" s="5"/>
      <c r="G6" s="3"/>
      <c r="H6" s="37"/>
      <c r="I6" s="3"/>
      <c r="J6" s="6"/>
      <c r="K6" s="3"/>
      <c r="O6" s="118" t="s">
        <v>49</v>
      </c>
      <c r="P6" s="118"/>
      <c r="Q6" s="118"/>
      <c r="R6" s="118"/>
      <c r="S6" s="118"/>
      <c r="T6" s="118"/>
    </row>
    <row r="7" spans="1:21" ht="61.5" customHeight="1">
      <c r="A7" s="7" t="s">
        <v>4</v>
      </c>
      <c r="B7" s="7" t="s">
        <v>5</v>
      </c>
      <c r="C7" s="7" t="s">
        <v>6</v>
      </c>
      <c r="D7" s="8" t="s">
        <v>7</v>
      </c>
      <c r="E7" s="15" t="s">
        <v>72</v>
      </c>
      <c r="F7" s="8" t="s">
        <v>8</v>
      </c>
      <c r="G7" s="9" t="s">
        <v>9</v>
      </c>
      <c r="H7" s="40" t="s">
        <v>10</v>
      </c>
      <c r="I7" s="10" t="s">
        <v>30</v>
      </c>
      <c r="J7" s="11" t="s">
        <v>31</v>
      </c>
      <c r="K7" s="10" t="s">
        <v>37</v>
      </c>
      <c r="L7" s="12" t="s">
        <v>36</v>
      </c>
      <c r="M7" s="12" t="s">
        <v>11</v>
      </c>
      <c r="N7" s="13" t="s">
        <v>12</v>
      </c>
      <c r="O7" s="14" t="s">
        <v>13</v>
      </c>
      <c r="P7" s="49" t="s">
        <v>54</v>
      </c>
      <c r="Q7" s="14" t="s">
        <v>14</v>
      </c>
      <c r="R7" s="15" t="s">
        <v>15</v>
      </c>
      <c r="S7" s="15" t="s">
        <v>16</v>
      </c>
      <c r="T7" s="57" t="s">
        <v>17</v>
      </c>
      <c r="U7" s="58" t="s">
        <v>56</v>
      </c>
    </row>
    <row r="8" spans="1:21" ht="15.75" customHeight="1">
      <c r="A8" s="36"/>
      <c r="B8" s="17"/>
      <c r="C8" s="18"/>
      <c r="D8" s="18"/>
      <c r="E8" s="18"/>
      <c r="F8" s="19"/>
      <c r="G8" s="16"/>
      <c r="H8" s="112" t="s">
        <v>23</v>
      </c>
      <c r="I8" s="113"/>
      <c r="J8" s="113"/>
      <c r="K8" s="113"/>
      <c r="L8" s="113"/>
      <c r="M8" s="113"/>
      <c r="N8" s="20"/>
      <c r="O8" s="20"/>
      <c r="P8" s="21"/>
      <c r="Q8" s="21"/>
      <c r="R8" s="20"/>
      <c r="S8" s="22"/>
      <c r="T8" s="23"/>
      <c r="U8" s="59"/>
    </row>
    <row r="9" spans="1:21" ht="14.25" customHeight="1">
      <c r="A9" s="38">
        <v>3.1</v>
      </c>
      <c r="B9" s="24" t="s">
        <v>58</v>
      </c>
      <c r="C9" s="25" t="s">
        <v>66</v>
      </c>
      <c r="D9" s="25" t="s">
        <v>32</v>
      </c>
      <c r="E9" s="25" t="s">
        <v>18</v>
      </c>
      <c r="F9" s="30"/>
      <c r="G9" s="7"/>
      <c r="H9" s="41">
        <v>0.0031249999999999997</v>
      </c>
      <c r="I9" s="27">
        <v>6</v>
      </c>
      <c r="J9" s="27">
        <v>0</v>
      </c>
      <c r="K9" s="27">
        <v>0</v>
      </c>
      <c r="L9" s="27">
        <v>0</v>
      </c>
      <c r="M9" s="27">
        <v>0</v>
      </c>
      <c r="N9" s="26">
        <v>0.009768518518518518</v>
      </c>
      <c r="O9" s="26">
        <f>N9-H9</f>
        <v>0.006643518518518519</v>
      </c>
      <c r="P9" s="27">
        <v>0</v>
      </c>
      <c r="Q9" s="27">
        <f aca="true" t="shared" si="0" ref="Q9:Q40">I9+J9+K9+M9+L9</f>
        <v>6</v>
      </c>
      <c r="R9" s="26">
        <f aca="true" t="shared" si="1" ref="R9:R40">O9+Q9*TIMEVALUE("0:00:30")</f>
        <v>0.008726851851851852</v>
      </c>
      <c r="S9" s="28">
        <v>1</v>
      </c>
      <c r="T9" s="29">
        <v>1</v>
      </c>
      <c r="U9" s="54" t="s">
        <v>57</v>
      </c>
    </row>
    <row r="10" spans="1:21" ht="15" customHeight="1">
      <c r="A10" s="38">
        <v>3.2</v>
      </c>
      <c r="B10" s="24" t="s">
        <v>58</v>
      </c>
      <c r="C10" s="25" t="s">
        <v>73</v>
      </c>
      <c r="D10" s="25" t="s">
        <v>32</v>
      </c>
      <c r="E10" s="25" t="s">
        <v>18</v>
      </c>
      <c r="F10" s="30"/>
      <c r="G10" s="7"/>
      <c r="H10" s="41">
        <v>0.009768518518518518</v>
      </c>
      <c r="I10" s="27">
        <v>4</v>
      </c>
      <c r="J10" s="27">
        <v>0</v>
      </c>
      <c r="K10" s="27">
        <v>0</v>
      </c>
      <c r="L10" s="27">
        <v>0</v>
      </c>
      <c r="M10" s="27">
        <v>6</v>
      </c>
      <c r="N10" s="26">
        <v>0.017141203703703704</v>
      </c>
      <c r="O10" s="26">
        <f>N10-H10</f>
        <v>0.007372685185185185</v>
      </c>
      <c r="P10" s="27">
        <v>0</v>
      </c>
      <c r="Q10" s="27">
        <f t="shared" si="0"/>
        <v>10</v>
      </c>
      <c r="R10" s="26">
        <f t="shared" si="1"/>
        <v>0.010844907407407407</v>
      </c>
      <c r="S10" s="28">
        <v>2</v>
      </c>
      <c r="T10" s="29">
        <f>R10/R$9</f>
        <v>1.242705570291777</v>
      </c>
      <c r="U10" s="54" t="s">
        <v>55</v>
      </c>
    </row>
    <row r="11" spans="1:21" ht="15">
      <c r="A11" s="38">
        <v>3.3</v>
      </c>
      <c r="B11" s="24" t="s">
        <v>58</v>
      </c>
      <c r="C11" s="25" t="s">
        <v>74</v>
      </c>
      <c r="D11" s="25" t="s">
        <v>32</v>
      </c>
      <c r="E11" s="25" t="s">
        <v>18</v>
      </c>
      <c r="F11" s="30"/>
      <c r="G11" s="7"/>
      <c r="H11" s="41">
        <v>0.017141203703703704</v>
      </c>
      <c r="I11" s="27">
        <v>6</v>
      </c>
      <c r="J11" s="27">
        <v>0</v>
      </c>
      <c r="K11" s="27">
        <v>6</v>
      </c>
      <c r="L11" s="27">
        <v>10</v>
      </c>
      <c r="M11" s="27">
        <v>9</v>
      </c>
      <c r="N11" s="26">
        <v>0.028414351851851847</v>
      </c>
      <c r="O11" s="26">
        <f>N11-H11</f>
        <v>0.011273148148148143</v>
      </c>
      <c r="P11" s="27">
        <v>0</v>
      </c>
      <c r="Q11" s="27">
        <f t="shared" si="0"/>
        <v>31</v>
      </c>
      <c r="R11" s="26">
        <f t="shared" si="1"/>
        <v>0.022037037037037032</v>
      </c>
      <c r="S11" s="28">
        <v>3</v>
      </c>
      <c r="T11" s="29">
        <f>R11/R$9</f>
        <v>2.525198938992042</v>
      </c>
      <c r="U11" s="54"/>
    </row>
    <row r="12" spans="1:21" ht="15">
      <c r="A12" s="38">
        <v>3.4</v>
      </c>
      <c r="B12" s="24" t="s">
        <v>58</v>
      </c>
      <c r="C12" s="25" t="s">
        <v>75</v>
      </c>
      <c r="D12" s="25" t="s">
        <v>32</v>
      </c>
      <c r="E12" s="25" t="s">
        <v>20</v>
      </c>
      <c r="F12" s="30"/>
      <c r="G12" s="7"/>
      <c r="H12" s="41">
        <v>0.028414351851851847</v>
      </c>
      <c r="I12" s="27">
        <v>0</v>
      </c>
      <c r="J12" s="27">
        <v>3</v>
      </c>
      <c r="K12" s="27">
        <v>1</v>
      </c>
      <c r="L12" s="27">
        <v>0</v>
      </c>
      <c r="M12" s="27">
        <v>6</v>
      </c>
      <c r="N12" s="26">
        <v>0.03625</v>
      </c>
      <c r="O12" s="26">
        <f>N12-H12</f>
        <v>0.00783564814814815</v>
      </c>
      <c r="P12" s="27">
        <v>0</v>
      </c>
      <c r="Q12" s="27">
        <f t="shared" si="0"/>
        <v>10</v>
      </c>
      <c r="R12" s="26">
        <f t="shared" si="1"/>
        <v>0.011307870370370373</v>
      </c>
      <c r="S12" s="28">
        <v>4</v>
      </c>
      <c r="T12" s="29">
        <f aca="true" t="shared" si="2" ref="T12:T20">R12*T11/R11</f>
        <v>1.2957559681697615</v>
      </c>
      <c r="U12" s="55"/>
    </row>
    <row r="13" spans="1:21" ht="15">
      <c r="A13" s="38">
        <v>4.1</v>
      </c>
      <c r="B13" s="24" t="s">
        <v>28</v>
      </c>
      <c r="C13" s="25" t="s">
        <v>62</v>
      </c>
      <c r="D13" s="25" t="s">
        <v>48</v>
      </c>
      <c r="E13" s="25" t="s">
        <v>18</v>
      </c>
      <c r="F13" s="30"/>
      <c r="G13" s="7"/>
      <c r="H13" s="41">
        <v>0.0012152777777777778</v>
      </c>
      <c r="I13" s="27">
        <v>3</v>
      </c>
      <c r="J13" s="27">
        <v>0</v>
      </c>
      <c r="K13" s="27">
        <v>0</v>
      </c>
      <c r="L13" s="27">
        <v>0</v>
      </c>
      <c r="M13" s="27">
        <v>3</v>
      </c>
      <c r="N13" s="26">
        <v>0.006111111111111111</v>
      </c>
      <c r="O13" s="26">
        <v>0.006111111111111111</v>
      </c>
      <c r="P13" s="27">
        <v>0</v>
      </c>
      <c r="Q13" s="27">
        <f t="shared" si="0"/>
        <v>6</v>
      </c>
      <c r="R13" s="26">
        <f t="shared" si="1"/>
        <v>0.008194444444444445</v>
      </c>
      <c r="S13" s="28">
        <v>5</v>
      </c>
      <c r="T13" s="29">
        <f t="shared" si="2"/>
        <v>0.9389920424403183</v>
      </c>
      <c r="U13" s="54"/>
    </row>
    <row r="14" spans="1:21" ht="15">
      <c r="A14" s="38">
        <v>4.2</v>
      </c>
      <c r="B14" s="24" t="s">
        <v>28</v>
      </c>
      <c r="C14" s="25" t="s">
        <v>68</v>
      </c>
      <c r="D14" s="25" t="s">
        <v>48</v>
      </c>
      <c r="E14" s="25" t="s">
        <v>18</v>
      </c>
      <c r="F14" s="30"/>
      <c r="G14" s="7"/>
      <c r="H14" s="41">
        <v>0.006111111111111111</v>
      </c>
      <c r="I14" s="27">
        <v>3</v>
      </c>
      <c r="J14" s="27">
        <v>0</v>
      </c>
      <c r="K14" s="27">
        <v>1</v>
      </c>
      <c r="L14" s="27">
        <v>0</v>
      </c>
      <c r="M14" s="27">
        <v>0</v>
      </c>
      <c r="N14" s="26">
        <v>0.01076388888888889</v>
      </c>
      <c r="O14" s="26">
        <f aca="true" t="shared" si="3" ref="O14:O45">N14-H14</f>
        <v>0.004652777777777779</v>
      </c>
      <c r="P14" s="27">
        <v>0</v>
      </c>
      <c r="Q14" s="27">
        <f t="shared" si="0"/>
        <v>4</v>
      </c>
      <c r="R14" s="26">
        <f t="shared" si="1"/>
        <v>0.006041666666666668</v>
      </c>
      <c r="S14" s="28">
        <v>6</v>
      </c>
      <c r="T14" s="29">
        <f t="shared" si="2"/>
        <v>0.6923076923076924</v>
      </c>
      <c r="U14" s="55"/>
    </row>
    <row r="15" spans="1:21" ht="30">
      <c r="A15" s="38">
        <v>4.3</v>
      </c>
      <c r="B15" s="24" t="s">
        <v>28</v>
      </c>
      <c r="C15" s="25" t="s">
        <v>79</v>
      </c>
      <c r="D15" s="25" t="s">
        <v>48</v>
      </c>
      <c r="E15" s="25" t="s">
        <v>18</v>
      </c>
      <c r="F15" s="30"/>
      <c r="G15" s="7"/>
      <c r="H15" s="41">
        <v>0.01076388888888889</v>
      </c>
      <c r="I15" s="27">
        <v>3</v>
      </c>
      <c r="J15" s="27">
        <v>0</v>
      </c>
      <c r="K15" s="27">
        <v>1</v>
      </c>
      <c r="L15" s="27">
        <v>1</v>
      </c>
      <c r="M15" s="27">
        <v>0</v>
      </c>
      <c r="N15" s="26">
        <v>0.015844907407407408</v>
      </c>
      <c r="O15" s="26">
        <f t="shared" si="3"/>
        <v>0.005081018518518518</v>
      </c>
      <c r="P15" s="27">
        <v>0</v>
      </c>
      <c r="Q15" s="27">
        <f t="shared" si="0"/>
        <v>5</v>
      </c>
      <c r="R15" s="26">
        <f t="shared" si="1"/>
        <v>0.006817129629629629</v>
      </c>
      <c r="S15" s="28">
        <v>7</v>
      </c>
      <c r="T15" s="29">
        <f t="shared" si="2"/>
        <v>0.7811671087533155</v>
      </c>
      <c r="U15" s="55"/>
    </row>
    <row r="16" spans="1:21" ht="15">
      <c r="A16" s="38">
        <v>4.4</v>
      </c>
      <c r="B16" s="24" t="s">
        <v>28</v>
      </c>
      <c r="C16" s="25" t="s">
        <v>80</v>
      </c>
      <c r="D16" s="25" t="s">
        <v>48</v>
      </c>
      <c r="E16" s="25" t="s">
        <v>20</v>
      </c>
      <c r="F16" s="30"/>
      <c r="G16" s="7"/>
      <c r="H16" s="41">
        <v>0.015844907407407408</v>
      </c>
      <c r="I16" s="27">
        <v>6</v>
      </c>
      <c r="J16" s="27">
        <v>0</v>
      </c>
      <c r="K16" s="27">
        <v>0</v>
      </c>
      <c r="L16" s="27">
        <v>0</v>
      </c>
      <c r="M16" s="27">
        <v>3</v>
      </c>
      <c r="N16" s="26">
        <v>0.022777777777777775</v>
      </c>
      <c r="O16" s="26">
        <f t="shared" si="3"/>
        <v>0.006932870370370367</v>
      </c>
      <c r="P16" s="27">
        <v>0</v>
      </c>
      <c r="Q16" s="27">
        <f t="shared" si="0"/>
        <v>9</v>
      </c>
      <c r="R16" s="26">
        <f t="shared" si="1"/>
        <v>0.010057870370370366</v>
      </c>
      <c r="S16" s="28">
        <v>8</v>
      </c>
      <c r="T16" s="29">
        <f t="shared" si="2"/>
        <v>1.1525198938992038</v>
      </c>
      <c r="U16" s="54"/>
    </row>
    <row r="17" spans="1:21" ht="15">
      <c r="A17" s="38">
        <v>5.1</v>
      </c>
      <c r="B17" s="24" t="s">
        <v>63</v>
      </c>
      <c r="C17" s="25" t="s">
        <v>64</v>
      </c>
      <c r="D17" s="25" t="s">
        <v>32</v>
      </c>
      <c r="E17" s="25" t="s">
        <v>18</v>
      </c>
      <c r="F17" s="30"/>
      <c r="G17" s="7"/>
      <c r="H17" s="41">
        <v>0.0020833333333333333</v>
      </c>
      <c r="I17" s="27">
        <v>6</v>
      </c>
      <c r="J17" s="27">
        <v>0</v>
      </c>
      <c r="K17" s="27">
        <v>0</v>
      </c>
      <c r="L17" s="27">
        <v>0</v>
      </c>
      <c r="M17" s="27">
        <v>0</v>
      </c>
      <c r="N17" s="26">
        <v>0.009502314814814816</v>
      </c>
      <c r="O17" s="26">
        <f t="shared" si="3"/>
        <v>0.007418981481481483</v>
      </c>
      <c r="P17" s="27">
        <v>0</v>
      </c>
      <c r="Q17" s="27">
        <f t="shared" si="0"/>
        <v>6</v>
      </c>
      <c r="R17" s="26">
        <f t="shared" si="1"/>
        <v>0.009502314814814816</v>
      </c>
      <c r="S17" s="28">
        <v>9</v>
      </c>
      <c r="T17" s="29">
        <f t="shared" si="2"/>
        <v>1.0888594164456236</v>
      </c>
      <c r="U17" s="54"/>
    </row>
    <row r="18" spans="1:21" ht="15">
      <c r="A18" s="38">
        <v>5.2</v>
      </c>
      <c r="B18" s="24" t="s">
        <v>63</v>
      </c>
      <c r="C18" s="25" t="s">
        <v>42</v>
      </c>
      <c r="D18" s="25" t="s">
        <v>32</v>
      </c>
      <c r="E18" s="25" t="s">
        <v>20</v>
      </c>
      <c r="F18" s="30"/>
      <c r="G18" s="7"/>
      <c r="H18" s="41">
        <v>0.009502314814814816</v>
      </c>
      <c r="I18" s="27">
        <v>4</v>
      </c>
      <c r="J18" s="27">
        <v>0</v>
      </c>
      <c r="K18" s="27">
        <v>0</v>
      </c>
      <c r="L18" s="27">
        <v>0</v>
      </c>
      <c r="M18" s="27">
        <v>0</v>
      </c>
      <c r="N18" s="26">
        <v>0.014525462962962964</v>
      </c>
      <c r="O18" s="26">
        <f t="shared" si="3"/>
        <v>0.005023148148148148</v>
      </c>
      <c r="P18" s="27">
        <v>0</v>
      </c>
      <c r="Q18" s="27">
        <f t="shared" si="0"/>
        <v>4</v>
      </c>
      <c r="R18" s="26">
        <f t="shared" si="1"/>
        <v>0.006412037037037037</v>
      </c>
      <c r="S18" s="28">
        <v>10</v>
      </c>
      <c r="T18" s="29">
        <f t="shared" si="2"/>
        <v>0.7347480106100797</v>
      </c>
      <c r="U18" s="55"/>
    </row>
    <row r="19" spans="1:21" ht="15">
      <c r="A19" s="38">
        <v>5.3</v>
      </c>
      <c r="B19" s="24" t="s">
        <v>63</v>
      </c>
      <c r="C19" s="25" t="s">
        <v>81</v>
      </c>
      <c r="D19" s="25" t="s">
        <v>32</v>
      </c>
      <c r="E19" s="25" t="s">
        <v>20</v>
      </c>
      <c r="F19" s="30"/>
      <c r="G19" s="7"/>
      <c r="H19" s="41">
        <v>0.014525462962962964</v>
      </c>
      <c r="I19" s="27">
        <v>3</v>
      </c>
      <c r="J19" s="27">
        <v>0</v>
      </c>
      <c r="K19" s="27">
        <v>1</v>
      </c>
      <c r="L19" s="27">
        <v>0</v>
      </c>
      <c r="M19" s="27">
        <v>3</v>
      </c>
      <c r="N19" s="26">
        <v>0.023171296296296297</v>
      </c>
      <c r="O19" s="26">
        <f t="shared" si="3"/>
        <v>0.008645833333333333</v>
      </c>
      <c r="P19" s="27">
        <v>0</v>
      </c>
      <c r="Q19" s="27">
        <f t="shared" si="0"/>
        <v>7</v>
      </c>
      <c r="R19" s="26">
        <f t="shared" si="1"/>
        <v>0.011076388888888889</v>
      </c>
      <c r="S19" s="28">
        <v>11</v>
      </c>
      <c r="T19" s="29">
        <f t="shared" si="2"/>
        <v>1.2692307692307692</v>
      </c>
      <c r="U19" s="55"/>
    </row>
    <row r="20" spans="1:21" ht="15">
      <c r="A20" s="38">
        <v>5.4</v>
      </c>
      <c r="B20" s="24" t="s">
        <v>63</v>
      </c>
      <c r="C20" s="25" t="s">
        <v>82</v>
      </c>
      <c r="D20" s="25" t="s">
        <v>32</v>
      </c>
      <c r="E20" s="25" t="s">
        <v>20</v>
      </c>
      <c r="F20" s="30"/>
      <c r="G20" s="7"/>
      <c r="H20" s="41">
        <v>0.023171296296296297</v>
      </c>
      <c r="I20" s="27">
        <v>1</v>
      </c>
      <c r="J20" s="27">
        <v>0</v>
      </c>
      <c r="K20" s="27">
        <v>0</v>
      </c>
      <c r="L20" s="27">
        <v>0</v>
      </c>
      <c r="M20" s="27">
        <v>1</v>
      </c>
      <c r="N20" s="26">
        <v>0.029328703703703704</v>
      </c>
      <c r="O20" s="26">
        <f t="shared" si="3"/>
        <v>0.006157407407407407</v>
      </c>
      <c r="P20" s="27">
        <v>0</v>
      </c>
      <c r="Q20" s="27">
        <f t="shared" si="0"/>
        <v>2</v>
      </c>
      <c r="R20" s="26">
        <f t="shared" si="1"/>
        <v>0.006851851851851851</v>
      </c>
      <c r="S20" s="28">
        <v>12</v>
      </c>
      <c r="T20" s="29">
        <f t="shared" si="2"/>
        <v>0.7851458885941643</v>
      </c>
      <c r="U20" s="55"/>
    </row>
    <row r="21" spans="1:21" ht="15">
      <c r="A21" s="38">
        <v>6.1</v>
      </c>
      <c r="B21" s="24" t="s">
        <v>60</v>
      </c>
      <c r="C21" s="25" t="s">
        <v>67</v>
      </c>
      <c r="D21" s="25" t="s">
        <v>32</v>
      </c>
      <c r="E21" s="25" t="s">
        <v>18</v>
      </c>
      <c r="F21" s="30"/>
      <c r="G21" s="7"/>
      <c r="H21" s="41">
        <v>0.0031249999999999997</v>
      </c>
      <c r="I21" s="27">
        <v>3</v>
      </c>
      <c r="J21" s="27">
        <v>0</v>
      </c>
      <c r="K21" s="27">
        <v>0</v>
      </c>
      <c r="L21" s="27">
        <v>0</v>
      </c>
      <c r="M21" s="27">
        <v>3</v>
      </c>
      <c r="N21" s="26">
        <v>0.009756944444444445</v>
      </c>
      <c r="O21" s="26">
        <f t="shared" si="3"/>
        <v>0.0066319444444444455</v>
      </c>
      <c r="P21" s="27">
        <v>0</v>
      </c>
      <c r="Q21" s="27">
        <f t="shared" si="0"/>
        <v>6</v>
      </c>
      <c r="R21" s="26">
        <f t="shared" si="1"/>
        <v>0.008715277777777778</v>
      </c>
      <c r="S21" s="28">
        <v>13</v>
      </c>
      <c r="T21" s="29">
        <v>0</v>
      </c>
      <c r="U21" s="54"/>
    </row>
    <row r="22" spans="1:21" ht="15">
      <c r="A22" s="38">
        <v>6.2</v>
      </c>
      <c r="B22" s="24" t="s">
        <v>60</v>
      </c>
      <c r="C22" s="25" t="s">
        <v>76</v>
      </c>
      <c r="D22" s="25" t="s">
        <v>32</v>
      </c>
      <c r="E22" s="25" t="s">
        <v>18</v>
      </c>
      <c r="F22" s="30"/>
      <c r="G22" s="7"/>
      <c r="H22" s="41">
        <v>0</v>
      </c>
      <c r="I22" s="27">
        <v>2</v>
      </c>
      <c r="J22" s="27">
        <v>0</v>
      </c>
      <c r="K22" s="27">
        <v>8</v>
      </c>
      <c r="L22" s="27">
        <v>0</v>
      </c>
      <c r="M22" s="27">
        <v>0</v>
      </c>
      <c r="N22" s="26">
        <v>0.014340277777777776</v>
      </c>
      <c r="O22" s="26">
        <f t="shared" si="3"/>
        <v>0.014340277777777776</v>
      </c>
      <c r="P22" s="27">
        <v>0</v>
      </c>
      <c r="Q22" s="27">
        <f t="shared" si="0"/>
        <v>10</v>
      </c>
      <c r="R22" s="26">
        <f t="shared" si="1"/>
        <v>0.0178125</v>
      </c>
      <c r="S22" s="28">
        <v>14</v>
      </c>
      <c r="T22" s="29">
        <v>0</v>
      </c>
      <c r="U22" s="54"/>
    </row>
    <row r="23" spans="1:21" ht="15">
      <c r="A23" s="38">
        <v>6.3</v>
      </c>
      <c r="B23" s="24" t="s">
        <v>60</v>
      </c>
      <c r="C23" s="25" t="s">
        <v>77</v>
      </c>
      <c r="D23" s="25" t="s">
        <v>32</v>
      </c>
      <c r="E23" s="25" t="s">
        <v>18</v>
      </c>
      <c r="F23" s="30"/>
      <c r="G23" s="7"/>
      <c r="H23" s="41">
        <v>0</v>
      </c>
      <c r="I23" s="27">
        <v>3</v>
      </c>
      <c r="J23" s="27">
        <v>0</v>
      </c>
      <c r="K23" s="27">
        <v>0</v>
      </c>
      <c r="L23" s="27">
        <v>0</v>
      </c>
      <c r="M23" s="27">
        <v>1</v>
      </c>
      <c r="N23" s="26">
        <v>0.02108796296296296</v>
      </c>
      <c r="O23" s="26">
        <f t="shared" si="3"/>
        <v>0.02108796296296296</v>
      </c>
      <c r="P23" s="27">
        <v>0</v>
      </c>
      <c r="Q23" s="27">
        <f t="shared" si="0"/>
        <v>4</v>
      </c>
      <c r="R23" s="26">
        <f t="shared" si="1"/>
        <v>0.02247685185185185</v>
      </c>
      <c r="S23" s="28">
        <v>15</v>
      </c>
      <c r="T23" s="29">
        <v>0</v>
      </c>
      <c r="U23" s="54"/>
    </row>
    <row r="24" spans="1:21" ht="15">
      <c r="A24" s="38">
        <v>6.4</v>
      </c>
      <c r="B24" s="24" t="s">
        <v>60</v>
      </c>
      <c r="C24" s="25" t="s">
        <v>78</v>
      </c>
      <c r="D24" s="25" t="s">
        <v>32</v>
      </c>
      <c r="E24" s="25" t="s">
        <v>20</v>
      </c>
      <c r="F24" s="30"/>
      <c r="G24" s="7"/>
      <c r="H24" s="41">
        <v>0</v>
      </c>
      <c r="I24" s="27">
        <v>3</v>
      </c>
      <c r="J24" s="27">
        <v>0</v>
      </c>
      <c r="K24" s="27">
        <v>0</v>
      </c>
      <c r="L24" s="27">
        <v>0</v>
      </c>
      <c r="M24" s="27">
        <v>0</v>
      </c>
      <c r="N24" s="26">
        <v>0.027395833333333338</v>
      </c>
      <c r="O24" s="26">
        <f t="shared" si="3"/>
        <v>0.027395833333333338</v>
      </c>
      <c r="P24" s="27">
        <v>0</v>
      </c>
      <c r="Q24" s="27">
        <f t="shared" si="0"/>
        <v>3</v>
      </c>
      <c r="R24" s="26">
        <f t="shared" si="1"/>
        <v>0.028437500000000004</v>
      </c>
      <c r="S24" s="28">
        <v>16</v>
      </c>
      <c r="T24" s="29">
        <v>0</v>
      </c>
      <c r="U24" s="54"/>
    </row>
    <row r="25" spans="1:21" ht="15">
      <c r="A25" s="38">
        <v>7.1</v>
      </c>
      <c r="B25" s="24" t="s">
        <v>69</v>
      </c>
      <c r="C25" s="25" t="s">
        <v>53</v>
      </c>
      <c r="D25" s="25" t="s">
        <v>48</v>
      </c>
      <c r="E25" s="25" t="s">
        <v>18</v>
      </c>
      <c r="F25" s="30"/>
      <c r="G25" s="7"/>
      <c r="H25" s="41">
        <v>0.008159722222222223</v>
      </c>
      <c r="I25" s="27">
        <v>1</v>
      </c>
      <c r="J25" s="27">
        <v>0</v>
      </c>
      <c r="K25" s="27">
        <v>0</v>
      </c>
      <c r="L25" s="27">
        <v>0</v>
      </c>
      <c r="M25" s="27">
        <v>0</v>
      </c>
      <c r="N25" s="26">
        <v>0.011412037037037038</v>
      </c>
      <c r="O25" s="26">
        <f t="shared" si="3"/>
        <v>0.0032523148148148155</v>
      </c>
      <c r="P25" s="27">
        <v>0</v>
      </c>
      <c r="Q25" s="27">
        <f t="shared" si="0"/>
        <v>1</v>
      </c>
      <c r="R25" s="26">
        <f t="shared" si="1"/>
        <v>0.003599537037037038</v>
      </c>
      <c r="S25" s="28">
        <v>17</v>
      </c>
      <c r="T25" s="29">
        <v>0</v>
      </c>
      <c r="U25" s="54"/>
    </row>
    <row r="26" spans="1:21" ht="15">
      <c r="A26" s="38">
        <v>7.2</v>
      </c>
      <c r="B26" s="24" t="s">
        <v>69</v>
      </c>
      <c r="C26" s="25" t="s">
        <v>70</v>
      </c>
      <c r="D26" s="25" t="s">
        <v>48</v>
      </c>
      <c r="E26" s="25" t="s">
        <v>20</v>
      </c>
      <c r="F26" s="30"/>
      <c r="G26" s="7"/>
      <c r="H26" s="41">
        <v>0.011412037037037038</v>
      </c>
      <c r="I26" s="27">
        <v>0</v>
      </c>
      <c r="J26" s="27">
        <v>0</v>
      </c>
      <c r="K26" s="27">
        <v>0</v>
      </c>
      <c r="L26" s="27">
        <v>1</v>
      </c>
      <c r="M26" s="27">
        <v>1</v>
      </c>
      <c r="N26" s="26">
        <v>0.01556712962962963</v>
      </c>
      <c r="O26" s="26">
        <f t="shared" si="3"/>
        <v>0.004155092592592592</v>
      </c>
      <c r="P26" s="27">
        <v>0</v>
      </c>
      <c r="Q26" s="27">
        <f t="shared" si="0"/>
        <v>2</v>
      </c>
      <c r="R26" s="26">
        <f t="shared" si="1"/>
        <v>0.004849537037037037</v>
      </c>
      <c r="S26" s="28">
        <v>18</v>
      </c>
      <c r="T26" s="29">
        <v>0</v>
      </c>
      <c r="U26" s="55"/>
    </row>
    <row r="27" spans="1:21" ht="15">
      <c r="A27" s="38">
        <v>7.3</v>
      </c>
      <c r="B27" s="24" t="s">
        <v>69</v>
      </c>
      <c r="C27" s="25" t="s">
        <v>52</v>
      </c>
      <c r="D27" s="25" t="s">
        <v>48</v>
      </c>
      <c r="E27" s="25" t="s">
        <v>18</v>
      </c>
      <c r="F27" s="30"/>
      <c r="G27" s="7"/>
      <c r="H27" s="41">
        <v>0.01556712962962963</v>
      </c>
      <c r="I27" s="27">
        <v>0</v>
      </c>
      <c r="J27" s="27">
        <v>0</v>
      </c>
      <c r="K27" s="27">
        <v>0</v>
      </c>
      <c r="L27" s="27">
        <v>0</v>
      </c>
      <c r="M27" s="27">
        <v>4</v>
      </c>
      <c r="N27" s="26">
        <v>0.01871527777777778</v>
      </c>
      <c r="O27" s="26">
        <f t="shared" si="3"/>
        <v>0.003148148148148148</v>
      </c>
      <c r="P27" s="27">
        <v>0</v>
      </c>
      <c r="Q27" s="27">
        <f t="shared" si="0"/>
        <v>4</v>
      </c>
      <c r="R27" s="26">
        <f t="shared" si="1"/>
        <v>0.004537037037037037</v>
      </c>
      <c r="S27" s="28">
        <v>19</v>
      </c>
      <c r="T27" s="29">
        <v>0</v>
      </c>
      <c r="U27" s="55"/>
    </row>
    <row r="28" spans="1:21" ht="15">
      <c r="A28" s="38">
        <v>7.4</v>
      </c>
      <c r="B28" s="24" t="s">
        <v>69</v>
      </c>
      <c r="C28" s="25" t="s">
        <v>71</v>
      </c>
      <c r="D28" s="25" t="s">
        <v>48</v>
      </c>
      <c r="E28" s="25" t="s">
        <v>18</v>
      </c>
      <c r="F28" s="30"/>
      <c r="G28" s="7"/>
      <c r="H28" s="41">
        <v>0.01871527777777778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6">
        <v>0.02152777777777778</v>
      </c>
      <c r="O28" s="26">
        <f t="shared" si="3"/>
        <v>0.0028125000000000025</v>
      </c>
      <c r="P28" s="27">
        <v>0</v>
      </c>
      <c r="Q28" s="27">
        <f t="shared" si="0"/>
        <v>0</v>
      </c>
      <c r="R28" s="26">
        <f t="shared" si="1"/>
        <v>0.0028125000000000025</v>
      </c>
      <c r="S28" s="28">
        <v>20</v>
      </c>
      <c r="T28" s="29">
        <v>0</v>
      </c>
      <c r="U28" s="54"/>
    </row>
    <row r="29" spans="1:21" ht="15">
      <c r="A29" s="38">
        <v>10.1</v>
      </c>
      <c r="B29" s="24" t="s">
        <v>65</v>
      </c>
      <c r="C29" s="25" t="s">
        <v>85</v>
      </c>
      <c r="D29" s="25" t="s">
        <v>32</v>
      </c>
      <c r="E29" s="25" t="s">
        <v>18</v>
      </c>
      <c r="F29" s="30"/>
      <c r="G29" s="7"/>
      <c r="H29" s="41">
        <v>0</v>
      </c>
      <c r="I29" s="27">
        <v>2</v>
      </c>
      <c r="J29" s="27">
        <v>0</v>
      </c>
      <c r="K29" s="27">
        <v>1</v>
      </c>
      <c r="L29" s="27">
        <v>0</v>
      </c>
      <c r="M29" s="27">
        <v>6</v>
      </c>
      <c r="N29" s="26">
        <v>0.004942129629629629</v>
      </c>
      <c r="O29" s="26">
        <f t="shared" si="3"/>
        <v>0.004942129629629629</v>
      </c>
      <c r="P29" s="27">
        <v>0</v>
      </c>
      <c r="Q29" s="27">
        <f t="shared" si="0"/>
        <v>9</v>
      </c>
      <c r="R29" s="26">
        <f t="shared" si="1"/>
        <v>0.008067129629629629</v>
      </c>
      <c r="S29" s="28">
        <v>21</v>
      </c>
      <c r="T29" s="29">
        <v>0</v>
      </c>
      <c r="U29" s="54"/>
    </row>
    <row r="30" spans="1:21" ht="15">
      <c r="A30" s="38">
        <v>10.2</v>
      </c>
      <c r="B30" s="24" t="s">
        <v>65</v>
      </c>
      <c r="C30" s="25" t="s">
        <v>86</v>
      </c>
      <c r="D30" s="25" t="s">
        <v>32</v>
      </c>
      <c r="E30" s="25" t="s">
        <v>18</v>
      </c>
      <c r="F30" s="30"/>
      <c r="G30" s="7"/>
      <c r="H30" s="41">
        <v>0.004942129629629629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6">
        <v>0.009988425925925927</v>
      </c>
      <c r="O30" s="26">
        <f t="shared" si="3"/>
        <v>0.005046296296296298</v>
      </c>
      <c r="P30" s="27">
        <v>0</v>
      </c>
      <c r="Q30" s="27">
        <f t="shared" si="0"/>
        <v>0</v>
      </c>
      <c r="R30" s="26">
        <f t="shared" si="1"/>
        <v>0.005046296296296298</v>
      </c>
      <c r="S30" s="28">
        <v>22</v>
      </c>
      <c r="T30" s="29">
        <v>0</v>
      </c>
      <c r="U30" s="55"/>
    </row>
    <row r="31" spans="1:21" ht="15">
      <c r="A31" s="38">
        <v>10.3</v>
      </c>
      <c r="B31" s="24" t="s">
        <v>65</v>
      </c>
      <c r="C31" s="25" t="s">
        <v>87</v>
      </c>
      <c r="D31" s="25" t="s">
        <v>32</v>
      </c>
      <c r="E31" s="25" t="s">
        <v>20</v>
      </c>
      <c r="F31" s="30"/>
      <c r="G31" s="7"/>
      <c r="H31" s="41">
        <v>0.009988425925925927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6">
        <v>0.014722222222222222</v>
      </c>
      <c r="O31" s="26">
        <f t="shared" si="3"/>
        <v>0.004733796296296295</v>
      </c>
      <c r="P31" s="27">
        <v>0</v>
      </c>
      <c r="Q31" s="27">
        <f t="shared" si="0"/>
        <v>0</v>
      </c>
      <c r="R31" s="26">
        <f t="shared" si="1"/>
        <v>0.004733796296296295</v>
      </c>
      <c r="S31" s="28">
        <v>23</v>
      </c>
      <c r="T31" s="29">
        <v>0</v>
      </c>
      <c r="U31" s="55"/>
    </row>
    <row r="32" spans="1:21" ht="15">
      <c r="A32" s="38">
        <v>10.4</v>
      </c>
      <c r="B32" s="24" t="s">
        <v>65</v>
      </c>
      <c r="C32" s="25" t="s">
        <v>44</v>
      </c>
      <c r="D32" s="25" t="s">
        <v>32</v>
      </c>
      <c r="E32" s="25" t="s">
        <v>20</v>
      </c>
      <c r="F32" s="30"/>
      <c r="G32" s="7"/>
      <c r="H32" s="41">
        <v>0.014722222222222222</v>
      </c>
      <c r="I32" s="27">
        <v>3</v>
      </c>
      <c r="J32" s="27">
        <v>0</v>
      </c>
      <c r="K32" s="27">
        <v>0</v>
      </c>
      <c r="L32" s="27">
        <v>0</v>
      </c>
      <c r="M32" s="27">
        <v>0</v>
      </c>
      <c r="N32" s="26">
        <v>0.020462962962962964</v>
      </c>
      <c r="O32" s="26">
        <f t="shared" si="3"/>
        <v>0.0057407407407407424</v>
      </c>
      <c r="P32" s="27">
        <v>0</v>
      </c>
      <c r="Q32" s="27">
        <f t="shared" si="0"/>
        <v>3</v>
      </c>
      <c r="R32" s="26">
        <f t="shared" si="1"/>
        <v>0.006782407407407409</v>
      </c>
      <c r="S32" s="28">
        <v>24</v>
      </c>
      <c r="T32" s="29">
        <v>0</v>
      </c>
      <c r="U32" s="55"/>
    </row>
    <row r="33" spans="1:21" ht="15">
      <c r="A33" s="38">
        <v>11.1</v>
      </c>
      <c r="B33" s="24" t="s">
        <v>83</v>
      </c>
      <c r="C33" s="25" t="s">
        <v>40</v>
      </c>
      <c r="D33" s="25" t="s">
        <v>32</v>
      </c>
      <c r="E33" s="25" t="s">
        <v>18</v>
      </c>
      <c r="F33" s="30"/>
      <c r="G33" s="7"/>
      <c r="H33" s="41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6">
        <v>0.0036342592592592594</v>
      </c>
      <c r="O33" s="26">
        <f t="shared" si="3"/>
        <v>0.0036342592592592594</v>
      </c>
      <c r="P33" s="27">
        <v>0</v>
      </c>
      <c r="Q33" s="27">
        <f t="shared" si="0"/>
        <v>0</v>
      </c>
      <c r="R33" s="26">
        <f t="shared" si="1"/>
        <v>0.0036342592592592594</v>
      </c>
      <c r="S33" s="28">
        <v>25</v>
      </c>
      <c r="T33" s="29">
        <v>0</v>
      </c>
      <c r="U33" s="54"/>
    </row>
    <row r="34" spans="1:21" ht="15">
      <c r="A34" s="38">
        <v>11.2</v>
      </c>
      <c r="B34" s="24" t="s">
        <v>83</v>
      </c>
      <c r="C34" s="25" t="s">
        <v>88</v>
      </c>
      <c r="D34" s="25" t="s">
        <v>32</v>
      </c>
      <c r="E34" s="25" t="s">
        <v>18</v>
      </c>
      <c r="F34" s="30"/>
      <c r="G34" s="7"/>
      <c r="H34" s="41">
        <v>0.0036342592592592594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6">
        <v>0.007893518518518518</v>
      </c>
      <c r="O34" s="26">
        <f t="shared" si="3"/>
        <v>0.0042592592592592595</v>
      </c>
      <c r="P34" s="27">
        <v>0</v>
      </c>
      <c r="Q34" s="27">
        <f t="shared" si="0"/>
        <v>1</v>
      </c>
      <c r="R34" s="26">
        <f t="shared" si="1"/>
        <v>0.004606481481481481</v>
      </c>
      <c r="S34" s="28">
        <v>26</v>
      </c>
      <c r="T34" s="29">
        <v>0</v>
      </c>
      <c r="U34" s="54"/>
    </row>
    <row r="35" spans="1:21" ht="15">
      <c r="A35" s="38">
        <v>11.3</v>
      </c>
      <c r="B35" s="24" t="s">
        <v>83</v>
      </c>
      <c r="C35" s="25" t="s">
        <v>89</v>
      </c>
      <c r="D35" s="25" t="s">
        <v>32</v>
      </c>
      <c r="E35" s="25" t="s">
        <v>20</v>
      </c>
      <c r="F35" s="30"/>
      <c r="G35" s="7"/>
      <c r="H35" s="41">
        <v>0.007893518518518518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6">
        <v>0.011956018518518517</v>
      </c>
      <c r="O35" s="26">
        <f t="shared" si="3"/>
        <v>0.004062499999999998</v>
      </c>
      <c r="P35" s="27">
        <v>0</v>
      </c>
      <c r="Q35" s="27">
        <f t="shared" si="0"/>
        <v>0</v>
      </c>
      <c r="R35" s="26">
        <f t="shared" si="1"/>
        <v>0.004062499999999998</v>
      </c>
      <c r="S35" s="28">
        <v>27</v>
      </c>
      <c r="T35" s="29">
        <v>0</v>
      </c>
      <c r="U35" s="54"/>
    </row>
    <row r="36" spans="1:21" ht="30">
      <c r="A36" s="38">
        <v>11.4</v>
      </c>
      <c r="B36" s="24" t="s">
        <v>83</v>
      </c>
      <c r="C36" s="25" t="s">
        <v>90</v>
      </c>
      <c r="D36" s="25" t="s">
        <v>32</v>
      </c>
      <c r="E36" s="25" t="s">
        <v>20</v>
      </c>
      <c r="F36" s="30"/>
      <c r="G36" s="7"/>
      <c r="H36" s="41">
        <v>0.012060185185185186</v>
      </c>
      <c r="I36" s="27">
        <v>1</v>
      </c>
      <c r="J36" s="27">
        <v>1</v>
      </c>
      <c r="K36" s="27">
        <v>0</v>
      </c>
      <c r="L36" s="27">
        <v>0</v>
      </c>
      <c r="M36" s="27">
        <v>3</v>
      </c>
      <c r="N36" s="26">
        <v>0.017037037037037038</v>
      </c>
      <c r="O36" s="26">
        <f t="shared" si="3"/>
        <v>0.004976851851851852</v>
      </c>
      <c r="P36" s="27">
        <v>0</v>
      </c>
      <c r="Q36" s="27">
        <f t="shared" si="0"/>
        <v>5</v>
      </c>
      <c r="R36" s="26">
        <f t="shared" si="1"/>
        <v>0.006712962962962963</v>
      </c>
      <c r="S36" s="28">
        <v>28</v>
      </c>
      <c r="T36" s="29">
        <v>0</v>
      </c>
      <c r="U36" s="55"/>
    </row>
    <row r="37" spans="1:21" ht="15">
      <c r="A37" s="38">
        <v>12.1</v>
      </c>
      <c r="B37" s="24" t="s">
        <v>25</v>
      </c>
      <c r="C37" s="25" t="s">
        <v>91</v>
      </c>
      <c r="D37" s="25" t="s">
        <v>48</v>
      </c>
      <c r="E37" s="25" t="s">
        <v>20</v>
      </c>
      <c r="F37" s="30"/>
      <c r="G37" s="7"/>
      <c r="H37" s="41">
        <v>0</v>
      </c>
      <c r="I37" s="27">
        <v>0</v>
      </c>
      <c r="J37" s="27">
        <v>0</v>
      </c>
      <c r="K37" s="27">
        <v>0</v>
      </c>
      <c r="L37" s="27">
        <v>0</v>
      </c>
      <c r="M37" s="27">
        <v>6</v>
      </c>
      <c r="N37" s="26">
        <v>0.004733796296296296</v>
      </c>
      <c r="O37" s="26">
        <f t="shared" si="3"/>
        <v>0.004733796296296296</v>
      </c>
      <c r="P37" s="27">
        <v>0</v>
      </c>
      <c r="Q37" s="27">
        <f t="shared" si="0"/>
        <v>6</v>
      </c>
      <c r="R37" s="26">
        <f t="shared" si="1"/>
        <v>0.00681712962962963</v>
      </c>
      <c r="S37" s="28">
        <v>29</v>
      </c>
      <c r="T37" s="29">
        <v>0</v>
      </c>
      <c r="U37" s="54"/>
    </row>
    <row r="38" spans="1:21" ht="15">
      <c r="A38" s="38">
        <v>12.2</v>
      </c>
      <c r="B38" s="24" t="s">
        <v>25</v>
      </c>
      <c r="C38" s="25" t="s">
        <v>92</v>
      </c>
      <c r="D38" s="25" t="s">
        <v>48</v>
      </c>
      <c r="E38" s="25" t="s">
        <v>18</v>
      </c>
      <c r="F38" s="30"/>
      <c r="G38" s="7"/>
      <c r="H38" s="41">
        <v>0.004733796296296296</v>
      </c>
      <c r="I38" s="27">
        <v>6</v>
      </c>
      <c r="J38" s="27">
        <v>0</v>
      </c>
      <c r="K38" s="27">
        <v>0</v>
      </c>
      <c r="L38" s="27">
        <v>0</v>
      </c>
      <c r="M38" s="27">
        <v>3</v>
      </c>
      <c r="N38" s="26">
        <v>0.01064814814814815</v>
      </c>
      <c r="O38" s="26">
        <f t="shared" si="3"/>
        <v>0.005914351851851854</v>
      </c>
      <c r="P38" s="27">
        <v>0</v>
      </c>
      <c r="Q38" s="27">
        <f t="shared" si="0"/>
        <v>9</v>
      </c>
      <c r="R38" s="26">
        <f t="shared" si="1"/>
        <v>0.009039351851851854</v>
      </c>
      <c r="S38" s="28">
        <v>30</v>
      </c>
      <c r="T38" s="29">
        <v>0</v>
      </c>
      <c r="U38" s="54"/>
    </row>
    <row r="39" spans="1:21" ht="15">
      <c r="A39" s="38">
        <v>12.3</v>
      </c>
      <c r="B39" s="24" t="s">
        <v>25</v>
      </c>
      <c r="C39" s="25" t="s">
        <v>93</v>
      </c>
      <c r="D39" s="25" t="s">
        <v>48</v>
      </c>
      <c r="E39" s="25" t="s">
        <v>18</v>
      </c>
      <c r="F39" s="30"/>
      <c r="G39" s="7"/>
      <c r="H39" s="41">
        <v>0.01064814814814815</v>
      </c>
      <c r="I39" s="27">
        <v>7</v>
      </c>
      <c r="J39" s="27">
        <v>0</v>
      </c>
      <c r="K39" s="27">
        <v>0</v>
      </c>
      <c r="L39" s="27">
        <v>0</v>
      </c>
      <c r="M39" s="27">
        <v>4</v>
      </c>
      <c r="N39" s="26">
        <v>0.014953703703703705</v>
      </c>
      <c r="O39" s="26">
        <f t="shared" si="3"/>
        <v>0.0043055555555555555</v>
      </c>
      <c r="P39" s="27">
        <v>0</v>
      </c>
      <c r="Q39" s="27">
        <f t="shared" si="0"/>
        <v>11</v>
      </c>
      <c r="R39" s="26">
        <f t="shared" si="1"/>
        <v>0.008125</v>
      </c>
      <c r="S39" s="28">
        <v>31</v>
      </c>
      <c r="T39" s="29">
        <v>0</v>
      </c>
      <c r="U39" s="54"/>
    </row>
    <row r="40" spans="1:21" ht="15">
      <c r="A40" s="38">
        <v>12.4</v>
      </c>
      <c r="B40" s="24" t="s">
        <v>25</v>
      </c>
      <c r="C40" s="25" t="s">
        <v>94</v>
      </c>
      <c r="D40" s="25" t="s">
        <v>48</v>
      </c>
      <c r="E40" s="25" t="s">
        <v>18</v>
      </c>
      <c r="F40" s="30"/>
      <c r="G40" s="7"/>
      <c r="H40" s="41">
        <v>0.014953703703703705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6">
        <v>0.01851851851851852</v>
      </c>
      <c r="O40" s="26">
        <f t="shared" si="3"/>
        <v>0.003564814814814816</v>
      </c>
      <c r="P40" s="27">
        <v>0</v>
      </c>
      <c r="Q40" s="27">
        <f t="shared" si="0"/>
        <v>3</v>
      </c>
      <c r="R40" s="26">
        <f t="shared" si="1"/>
        <v>0.004606481481481482</v>
      </c>
      <c r="S40" s="28">
        <v>32</v>
      </c>
      <c r="T40" s="29">
        <v>0</v>
      </c>
      <c r="U40" s="55"/>
    </row>
    <row r="41" spans="1:21" ht="15">
      <c r="A41" s="38">
        <v>14.1</v>
      </c>
      <c r="B41" s="24" t="s">
        <v>84</v>
      </c>
      <c r="C41" s="25" t="s">
        <v>38</v>
      </c>
      <c r="D41" s="25" t="s">
        <v>32</v>
      </c>
      <c r="E41" s="25" t="s">
        <v>18</v>
      </c>
      <c r="F41" s="30"/>
      <c r="G41" s="7"/>
      <c r="H41" s="41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6">
        <v>0.002337962962962963</v>
      </c>
      <c r="O41" s="26">
        <f t="shared" si="3"/>
        <v>0.002337962962962963</v>
      </c>
      <c r="P41" s="27">
        <v>0</v>
      </c>
      <c r="Q41" s="27">
        <f aca="true" t="shared" si="4" ref="Q41:Q68">I41+J41+K41+M41+L41</f>
        <v>0</v>
      </c>
      <c r="R41" s="26">
        <f aca="true" t="shared" si="5" ref="R41:R68">O41+Q41*TIMEVALUE("0:00:30")</f>
        <v>0.002337962962962963</v>
      </c>
      <c r="S41" s="28">
        <v>33</v>
      </c>
      <c r="T41" s="29">
        <v>0</v>
      </c>
      <c r="U41" s="54"/>
    </row>
    <row r="42" spans="1:21" ht="15">
      <c r="A42" s="38">
        <v>14.2</v>
      </c>
      <c r="B42" s="24" t="s">
        <v>84</v>
      </c>
      <c r="C42" s="25" t="s">
        <v>95</v>
      </c>
      <c r="D42" s="25" t="s">
        <v>32</v>
      </c>
      <c r="E42" s="25" t="s">
        <v>18</v>
      </c>
      <c r="F42" s="30"/>
      <c r="G42" s="7"/>
      <c r="H42" s="41">
        <v>0.002337962962962963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6">
        <v>0.005138888888888889</v>
      </c>
      <c r="O42" s="26">
        <f t="shared" si="3"/>
        <v>0.002800925925925926</v>
      </c>
      <c r="P42" s="27">
        <v>0</v>
      </c>
      <c r="Q42" s="27">
        <f t="shared" si="4"/>
        <v>0</v>
      </c>
      <c r="R42" s="26">
        <f t="shared" si="5"/>
        <v>0.002800925925925926</v>
      </c>
      <c r="S42" s="28">
        <v>34</v>
      </c>
      <c r="T42" s="29">
        <v>0</v>
      </c>
      <c r="U42" s="54"/>
    </row>
    <row r="43" spans="1:21" ht="15">
      <c r="A43" s="38">
        <v>14.3</v>
      </c>
      <c r="B43" s="24" t="s">
        <v>84</v>
      </c>
      <c r="C43" s="25" t="s">
        <v>96</v>
      </c>
      <c r="D43" s="25" t="s">
        <v>32</v>
      </c>
      <c r="E43" s="25" t="s">
        <v>20</v>
      </c>
      <c r="F43" s="30"/>
      <c r="G43" s="7"/>
      <c r="H43" s="41">
        <v>0.005138888888888889</v>
      </c>
      <c r="I43" s="27">
        <v>4</v>
      </c>
      <c r="J43" s="27">
        <v>0</v>
      </c>
      <c r="K43" s="27">
        <v>0</v>
      </c>
      <c r="L43" s="27">
        <v>0</v>
      </c>
      <c r="M43" s="27">
        <v>0</v>
      </c>
      <c r="N43" s="26">
        <v>0.010532407407407407</v>
      </c>
      <c r="O43" s="26">
        <f t="shared" si="3"/>
        <v>0.005393518518518518</v>
      </c>
      <c r="P43" s="27">
        <v>0</v>
      </c>
      <c r="Q43" s="27">
        <f t="shared" si="4"/>
        <v>4</v>
      </c>
      <c r="R43" s="26">
        <f t="shared" si="5"/>
        <v>0.006782407407407407</v>
      </c>
      <c r="S43" s="28">
        <v>35</v>
      </c>
      <c r="T43" s="29">
        <v>0</v>
      </c>
      <c r="U43" s="54"/>
    </row>
    <row r="44" spans="1:21" ht="15">
      <c r="A44" s="38">
        <v>14.4</v>
      </c>
      <c r="B44" s="24" t="s">
        <v>84</v>
      </c>
      <c r="C44" s="25" t="s">
        <v>39</v>
      </c>
      <c r="D44" s="25" t="s">
        <v>32</v>
      </c>
      <c r="E44" s="25" t="s">
        <v>18</v>
      </c>
      <c r="F44" s="30"/>
      <c r="G44" s="7"/>
      <c r="H44" s="41">
        <v>0.010532407407407407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6">
        <v>0.013090277777777779</v>
      </c>
      <c r="O44" s="26">
        <f t="shared" si="3"/>
        <v>0.002557870370370372</v>
      </c>
      <c r="P44" s="27">
        <v>0</v>
      </c>
      <c r="Q44" s="27">
        <f t="shared" si="4"/>
        <v>0</v>
      </c>
      <c r="R44" s="26">
        <f t="shared" si="5"/>
        <v>0.002557870370370372</v>
      </c>
      <c r="S44" s="28">
        <v>36</v>
      </c>
      <c r="T44" s="29">
        <v>0</v>
      </c>
      <c r="U44" s="55"/>
    </row>
    <row r="45" spans="1:21" ht="30">
      <c r="A45" s="38">
        <v>15.1</v>
      </c>
      <c r="B45" s="24" t="s">
        <v>59</v>
      </c>
      <c r="C45" s="25" t="s">
        <v>101</v>
      </c>
      <c r="D45" s="25" t="s">
        <v>32</v>
      </c>
      <c r="E45" s="25" t="s">
        <v>18</v>
      </c>
      <c r="F45" s="30"/>
      <c r="G45" s="7"/>
      <c r="H45" s="41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6">
        <v>0.004513888888888889</v>
      </c>
      <c r="O45" s="26">
        <f t="shared" si="3"/>
        <v>0.004513888888888889</v>
      </c>
      <c r="P45" s="27">
        <v>0</v>
      </c>
      <c r="Q45" s="27">
        <f t="shared" si="4"/>
        <v>0</v>
      </c>
      <c r="R45" s="26">
        <f t="shared" si="5"/>
        <v>0.004513888888888889</v>
      </c>
      <c r="S45" s="28">
        <v>37</v>
      </c>
      <c r="T45" s="29">
        <v>0</v>
      </c>
      <c r="U45" s="54"/>
    </row>
    <row r="46" spans="1:21" ht="15">
      <c r="A46" s="38">
        <v>15.2</v>
      </c>
      <c r="B46" s="24" t="s">
        <v>59</v>
      </c>
      <c r="C46" s="25" t="s">
        <v>102</v>
      </c>
      <c r="D46" s="25" t="s">
        <v>32</v>
      </c>
      <c r="E46" s="25" t="s">
        <v>18</v>
      </c>
      <c r="F46" s="30"/>
      <c r="G46" s="7"/>
      <c r="H46" s="41">
        <v>0.004513888888888889</v>
      </c>
      <c r="I46" s="27">
        <v>6</v>
      </c>
      <c r="J46" s="27">
        <v>0</v>
      </c>
      <c r="K46" s="27">
        <v>1</v>
      </c>
      <c r="L46" s="27">
        <v>0</v>
      </c>
      <c r="M46" s="27">
        <v>0</v>
      </c>
      <c r="N46" s="26">
        <v>0.009560185185185185</v>
      </c>
      <c r="O46" s="26">
        <f aca="true" t="shared" si="6" ref="O46:O65">N46-H46</f>
        <v>0.005046296296296296</v>
      </c>
      <c r="P46" s="27">
        <v>0</v>
      </c>
      <c r="Q46" s="27">
        <f t="shared" si="4"/>
        <v>7</v>
      </c>
      <c r="R46" s="26">
        <f t="shared" si="5"/>
        <v>0.007476851851851852</v>
      </c>
      <c r="S46" s="28">
        <v>38</v>
      </c>
      <c r="T46" s="29">
        <v>0</v>
      </c>
      <c r="U46" s="54"/>
    </row>
    <row r="47" spans="1:21" ht="15">
      <c r="A47" s="38">
        <v>15.3</v>
      </c>
      <c r="B47" s="24" t="s">
        <v>59</v>
      </c>
      <c r="C47" s="25" t="s">
        <v>103</v>
      </c>
      <c r="D47" s="25" t="s">
        <v>32</v>
      </c>
      <c r="E47" s="25" t="s">
        <v>18</v>
      </c>
      <c r="F47" s="30"/>
      <c r="G47" s="7"/>
      <c r="H47" s="41">
        <v>0.009560185185185185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6">
        <v>0.014409722222222221</v>
      </c>
      <c r="O47" s="26">
        <f t="shared" si="6"/>
        <v>0.004849537037037036</v>
      </c>
      <c r="P47" s="27">
        <v>0</v>
      </c>
      <c r="Q47" s="27">
        <f t="shared" si="4"/>
        <v>1</v>
      </c>
      <c r="R47" s="26">
        <f t="shared" si="5"/>
        <v>0.005196759259259258</v>
      </c>
      <c r="S47" s="28">
        <v>39</v>
      </c>
      <c r="T47" s="29">
        <v>0</v>
      </c>
      <c r="U47" s="54"/>
    </row>
    <row r="48" spans="1:21" ht="15">
      <c r="A48" s="38">
        <v>15.4</v>
      </c>
      <c r="B48" s="24" t="s">
        <v>59</v>
      </c>
      <c r="C48" s="25" t="s">
        <v>43</v>
      </c>
      <c r="D48" s="25" t="s">
        <v>32</v>
      </c>
      <c r="E48" s="25" t="s">
        <v>20</v>
      </c>
      <c r="F48" s="30"/>
      <c r="G48" s="7"/>
      <c r="H48" s="41">
        <v>0.014409722222222221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6">
        <v>0.022291666666666668</v>
      </c>
      <c r="O48" s="26">
        <f t="shared" si="6"/>
        <v>0.007881944444444447</v>
      </c>
      <c r="P48" s="27">
        <v>0</v>
      </c>
      <c r="Q48" s="27">
        <f t="shared" si="4"/>
        <v>1</v>
      </c>
      <c r="R48" s="26">
        <f t="shared" si="5"/>
        <v>0.00822916666666667</v>
      </c>
      <c r="S48" s="28">
        <v>40</v>
      </c>
      <c r="T48" s="29">
        <v>0</v>
      </c>
      <c r="U48" s="55"/>
    </row>
    <row r="49" spans="1:21" ht="15">
      <c r="A49" s="38">
        <v>16.1</v>
      </c>
      <c r="B49" s="24" t="s">
        <v>97</v>
      </c>
      <c r="C49" s="25" t="s">
        <v>104</v>
      </c>
      <c r="D49" s="25" t="s">
        <v>32</v>
      </c>
      <c r="E49" s="25" t="s">
        <v>18</v>
      </c>
      <c r="F49" s="30"/>
      <c r="G49" s="7"/>
      <c r="H49" s="41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6">
        <v>0.003356481481481481</v>
      </c>
      <c r="O49" s="26">
        <f t="shared" si="6"/>
        <v>0.003356481481481481</v>
      </c>
      <c r="P49" s="27">
        <v>0</v>
      </c>
      <c r="Q49" s="27">
        <f t="shared" si="4"/>
        <v>1</v>
      </c>
      <c r="R49" s="26">
        <f t="shared" si="5"/>
        <v>0.0037037037037037034</v>
      </c>
      <c r="S49" s="28">
        <v>41</v>
      </c>
      <c r="T49" s="29">
        <v>0</v>
      </c>
      <c r="U49" s="55"/>
    </row>
    <row r="50" spans="1:21" ht="30">
      <c r="A50" s="38">
        <v>16.2</v>
      </c>
      <c r="B50" s="24" t="s">
        <v>97</v>
      </c>
      <c r="C50" s="25" t="s">
        <v>105</v>
      </c>
      <c r="D50" s="25" t="s">
        <v>32</v>
      </c>
      <c r="E50" s="25" t="s">
        <v>20</v>
      </c>
      <c r="F50" s="30"/>
      <c r="G50" s="7"/>
      <c r="H50" s="41">
        <v>0.003356481481481481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6">
        <v>0.006817129629629629</v>
      </c>
      <c r="O50" s="26">
        <f t="shared" si="6"/>
        <v>0.0034606481481481476</v>
      </c>
      <c r="P50" s="27">
        <v>0</v>
      </c>
      <c r="Q50" s="27">
        <f t="shared" si="4"/>
        <v>0</v>
      </c>
      <c r="R50" s="26">
        <f t="shared" si="5"/>
        <v>0.0034606481481481476</v>
      </c>
      <c r="S50" s="28">
        <v>42</v>
      </c>
      <c r="T50" s="29">
        <v>0</v>
      </c>
      <c r="U50" s="55"/>
    </row>
    <row r="51" spans="1:21" ht="15">
      <c r="A51" s="38">
        <v>16.3</v>
      </c>
      <c r="B51" s="24" t="s">
        <v>97</v>
      </c>
      <c r="C51" s="25" t="s">
        <v>107</v>
      </c>
      <c r="D51" s="25" t="s">
        <v>32</v>
      </c>
      <c r="E51" s="25" t="s">
        <v>20</v>
      </c>
      <c r="F51" s="30"/>
      <c r="G51" s="7"/>
      <c r="H51" s="41">
        <v>0.006817129629629629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6">
        <v>0.010115740740740741</v>
      </c>
      <c r="O51" s="26">
        <f t="shared" si="6"/>
        <v>0.0032986111111111124</v>
      </c>
      <c r="P51" s="27">
        <v>0</v>
      </c>
      <c r="Q51" s="27">
        <f t="shared" si="4"/>
        <v>0</v>
      </c>
      <c r="R51" s="26">
        <f t="shared" si="5"/>
        <v>0.0032986111111111124</v>
      </c>
      <c r="S51" s="28">
        <v>43</v>
      </c>
      <c r="T51" s="29">
        <v>0</v>
      </c>
      <c r="U51" s="55"/>
    </row>
    <row r="52" spans="1:21" ht="15">
      <c r="A52" s="38">
        <v>16.4</v>
      </c>
      <c r="B52" s="24" t="s">
        <v>97</v>
      </c>
      <c r="C52" s="25" t="s">
        <v>106</v>
      </c>
      <c r="D52" s="25" t="s">
        <v>32</v>
      </c>
      <c r="E52" s="25" t="s">
        <v>20</v>
      </c>
      <c r="F52" s="30"/>
      <c r="G52" s="7"/>
      <c r="H52" s="41">
        <v>0.010115740740740741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6">
        <v>0.013495370370370371</v>
      </c>
      <c r="O52" s="26">
        <f t="shared" si="6"/>
        <v>0.00337962962962963</v>
      </c>
      <c r="P52" s="27">
        <v>0</v>
      </c>
      <c r="Q52" s="27">
        <f t="shared" si="4"/>
        <v>0</v>
      </c>
      <c r="R52" s="26">
        <f t="shared" si="5"/>
        <v>0.00337962962962963</v>
      </c>
      <c r="S52" s="28">
        <v>44</v>
      </c>
      <c r="T52" s="29">
        <v>0</v>
      </c>
      <c r="U52" s="55"/>
    </row>
    <row r="53" spans="1:21" ht="30">
      <c r="A53" s="38">
        <v>17.1</v>
      </c>
      <c r="B53" s="24" t="s">
        <v>61</v>
      </c>
      <c r="C53" s="25" t="s">
        <v>47</v>
      </c>
      <c r="D53" s="25" t="s">
        <v>48</v>
      </c>
      <c r="E53" s="25" t="s">
        <v>18</v>
      </c>
      <c r="F53" s="30"/>
      <c r="G53" s="7"/>
      <c r="H53" s="41">
        <v>0</v>
      </c>
      <c r="I53" s="27">
        <v>9</v>
      </c>
      <c r="J53" s="27">
        <v>0</v>
      </c>
      <c r="K53" s="27">
        <v>0</v>
      </c>
      <c r="L53" s="27">
        <v>0</v>
      </c>
      <c r="M53" s="27">
        <v>0</v>
      </c>
      <c r="N53" s="26">
        <v>0.00474537037037037</v>
      </c>
      <c r="O53" s="26">
        <f t="shared" si="6"/>
        <v>0.00474537037037037</v>
      </c>
      <c r="P53" s="27">
        <v>0</v>
      </c>
      <c r="Q53" s="27">
        <f t="shared" si="4"/>
        <v>9</v>
      </c>
      <c r="R53" s="26">
        <f t="shared" si="5"/>
        <v>0.007870370370370371</v>
      </c>
      <c r="S53" s="28">
        <v>45</v>
      </c>
      <c r="T53" s="29">
        <v>0</v>
      </c>
      <c r="U53" s="55"/>
    </row>
    <row r="54" spans="1:21" ht="15">
      <c r="A54" s="38">
        <v>17.2</v>
      </c>
      <c r="B54" s="24" t="s">
        <v>61</v>
      </c>
      <c r="C54" s="25" t="s">
        <v>46</v>
      </c>
      <c r="D54" s="25" t="s">
        <v>48</v>
      </c>
      <c r="E54" s="25" t="s">
        <v>18</v>
      </c>
      <c r="F54" s="30"/>
      <c r="G54" s="7"/>
      <c r="H54" s="41">
        <v>0.00474537037037037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6">
        <v>0.009409722222222224</v>
      </c>
      <c r="O54" s="26">
        <f t="shared" si="6"/>
        <v>0.0046643518518518536</v>
      </c>
      <c r="P54" s="27">
        <v>0</v>
      </c>
      <c r="Q54" s="27">
        <f t="shared" si="4"/>
        <v>0</v>
      </c>
      <c r="R54" s="26">
        <f t="shared" si="5"/>
        <v>0.0046643518518518536</v>
      </c>
      <c r="S54" s="28">
        <v>46</v>
      </c>
      <c r="T54" s="29">
        <v>0</v>
      </c>
      <c r="U54" s="55"/>
    </row>
    <row r="55" spans="1:21" ht="15">
      <c r="A55" s="38">
        <v>17.3</v>
      </c>
      <c r="B55" s="24" t="s">
        <v>61</v>
      </c>
      <c r="C55" s="25" t="s">
        <v>108</v>
      </c>
      <c r="D55" s="25" t="s">
        <v>48</v>
      </c>
      <c r="E55" s="25" t="s">
        <v>18</v>
      </c>
      <c r="F55" s="30"/>
      <c r="G55" s="7"/>
      <c r="H55" s="41">
        <v>0.009409722222222224</v>
      </c>
      <c r="I55" s="27">
        <v>3</v>
      </c>
      <c r="J55" s="27">
        <v>0</v>
      </c>
      <c r="K55" s="27">
        <v>1</v>
      </c>
      <c r="L55" s="27">
        <v>0</v>
      </c>
      <c r="M55" s="27">
        <v>0</v>
      </c>
      <c r="N55" s="26">
        <v>0.013310185185185187</v>
      </c>
      <c r="O55" s="26">
        <f t="shared" si="6"/>
        <v>0.003900462962962963</v>
      </c>
      <c r="P55" s="27">
        <v>0</v>
      </c>
      <c r="Q55" s="27">
        <f t="shared" si="4"/>
        <v>4</v>
      </c>
      <c r="R55" s="26">
        <f t="shared" si="5"/>
        <v>0.005289351851851852</v>
      </c>
      <c r="S55" s="28">
        <v>47</v>
      </c>
      <c r="T55" s="29">
        <v>0</v>
      </c>
      <c r="U55" s="55"/>
    </row>
    <row r="56" spans="1:21" ht="30">
      <c r="A56" s="38">
        <v>17.4</v>
      </c>
      <c r="B56" s="24" t="s">
        <v>61</v>
      </c>
      <c r="C56" s="25" t="s">
        <v>35</v>
      </c>
      <c r="D56" s="25" t="s">
        <v>48</v>
      </c>
      <c r="E56" s="25" t="s">
        <v>20</v>
      </c>
      <c r="F56" s="30"/>
      <c r="G56" s="7"/>
      <c r="H56" s="41">
        <v>0.013310185185185187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6">
        <v>0.018113425925925925</v>
      </c>
      <c r="O56" s="26">
        <f t="shared" si="6"/>
        <v>0.004803240740740738</v>
      </c>
      <c r="P56" s="27">
        <v>0</v>
      </c>
      <c r="Q56" s="27">
        <f t="shared" si="4"/>
        <v>0</v>
      </c>
      <c r="R56" s="26">
        <f t="shared" si="5"/>
        <v>0.004803240740740738</v>
      </c>
      <c r="S56" s="28">
        <v>48</v>
      </c>
      <c r="T56" s="29">
        <v>0</v>
      </c>
      <c r="U56" s="55"/>
    </row>
    <row r="57" spans="1:21" ht="15">
      <c r="A57" s="38">
        <v>18.1</v>
      </c>
      <c r="B57" s="24" t="s">
        <v>98</v>
      </c>
      <c r="C57" s="25" t="s">
        <v>109</v>
      </c>
      <c r="D57" s="25" t="s">
        <v>48</v>
      </c>
      <c r="E57" s="25" t="s">
        <v>18</v>
      </c>
      <c r="F57" s="30"/>
      <c r="G57" s="7"/>
      <c r="H57" s="41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6">
        <v>0.002511574074074074</v>
      </c>
      <c r="O57" s="26">
        <f t="shared" si="6"/>
        <v>0.002511574074074074</v>
      </c>
      <c r="P57" s="27">
        <v>0</v>
      </c>
      <c r="Q57" s="27">
        <f t="shared" si="4"/>
        <v>0</v>
      </c>
      <c r="R57" s="26">
        <f t="shared" si="5"/>
        <v>0.002511574074074074</v>
      </c>
      <c r="S57" s="28">
        <v>49</v>
      </c>
      <c r="T57" s="29">
        <v>0</v>
      </c>
      <c r="U57" s="55"/>
    </row>
    <row r="58" spans="1:21" ht="15">
      <c r="A58" s="38">
        <v>18.2</v>
      </c>
      <c r="B58" s="24" t="s">
        <v>98</v>
      </c>
      <c r="C58" s="25" t="s">
        <v>110</v>
      </c>
      <c r="D58" s="25" t="s">
        <v>48</v>
      </c>
      <c r="E58" s="25" t="s">
        <v>20</v>
      </c>
      <c r="F58" s="30"/>
      <c r="G58" s="7"/>
      <c r="H58" s="41">
        <v>0.002511574074074074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6">
        <v>0.005798611111111111</v>
      </c>
      <c r="O58" s="26">
        <f t="shared" si="6"/>
        <v>0.003287037037037037</v>
      </c>
      <c r="P58" s="27">
        <v>0</v>
      </c>
      <c r="Q58" s="27">
        <f t="shared" si="4"/>
        <v>0</v>
      </c>
      <c r="R58" s="26">
        <f t="shared" si="5"/>
        <v>0.003287037037037037</v>
      </c>
      <c r="S58" s="28">
        <v>50</v>
      </c>
      <c r="T58" s="29">
        <v>0</v>
      </c>
      <c r="U58" s="55"/>
    </row>
    <row r="59" spans="1:21" ht="15">
      <c r="A59" s="38">
        <v>18.3</v>
      </c>
      <c r="B59" s="24" t="s">
        <v>98</v>
      </c>
      <c r="C59" s="25" t="s">
        <v>111</v>
      </c>
      <c r="D59" s="25" t="s">
        <v>48</v>
      </c>
      <c r="E59" s="25" t="s">
        <v>20</v>
      </c>
      <c r="F59" s="30"/>
      <c r="G59" s="7"/>
      <c r="H59" s="41">
        <v>0.005798611111111111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6">
        <v>0.009039351851851852</v>
      </c>
      <c r="O59" s="26">
        <f t="shared" si="6"/>
        <v>0.003240740740740741</v>
      </c>
      <c r="P59" s="27">
        <v>0</v>
      </c>
      <c r="Q59" s="27">
        <f t="shared" si="4"/>
        <v>0</v>
      </c>
      <c r="R59" s="26">
        <f t="shared" si="5"/>
        <v>0.003240740740740741</v>
      </c>
      <c r="S59" s="28">
        <v>51</v>
      </c>
      <c r="T59" s="29">
        <v>0</v>
      </c>
      <c r="U59" s="55"/>
    </row>
    <row r="60" spans="1:21" ht="30">
      <c r="A60" s="38">
        <v>18.4</v>
      </c>
      <c r="B60" s="24" t="s">
        <v>98</v>
      </c>
      <c r="C60" s="25" t="s">
        <v>112</v>
      </c>
      <c r="D60" s="25" t="s">
        <v>48</v>
      </c>
      <c r="E60" s="25" t="s">
        <v>20</v>
      </c>
      <c r="F60" s="30"/>
      <c r="G60" s="7"/>
      <c r="H60" s="41">
        <v>0.009039351851851852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6">
        <v>0.012037037037037035</v>
      </c>
      <c r="O60" s="26">
        <f t="shared" si="6"/>
        <v>0.002997685185185183</v>
      </c>
      <c r="P60" s="27">
        <v>0</v>
      </c>
      <c r="Q60" s="27">
        <f t="shared" si="4"/>
        <v>0</v>
      </c>
      <c r="R60" s="26">
        <f t="shared" si="5"/>
        <v>0.002997685185185183</v>
      </c>
      <c r="S60" s="28">
        <v>52</v>
      </c>
      <c r="T60" s="29">
        <v>0</v>
      </c>
      <c r="U60" s="55"/>
    </row>
    <row r="61" spans="1:21" ht="15">
      <c r="A61" s="38">
        <v>19.1</v>
      </c>
      <c r="B61" s="24" t="s">
        <v>99</v>
      </c>
      <c r="C61" s="25" t="s">
        <v>113</v>
      </c>
      <c r="D61" s="25" t="s">
        <v>32</v>
      </c>
      <c r="E61" s="25" t="s">
        <v>18</v>
      </c>
      <c r="F61" s="30"/>
      <c r="G61" s="7"/>
      <c r="H61" s="41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6">
        <v>0.004456018518518519</v>
      </c>
      <c r="O61" s="26">
        <f t="shared" si="6"/>
        <v>0.004456018518518519</v>
      </c>
      <c r="P61" s="27">
        <v>0</v>
      </c>
      <c r="Q61" s="27">
        <f t="shared" si="4"/>
        <v>0</v>
      </c>
      <c r="R61" s="26">
        <f t="shared" si="5"/>
        <v>0.004456018518518519</v>
      </c>
      <c r="S61" s="28">
        <v>53</v>
      </c>
      <c r="T61" s="29">
        <v>0</v>
      </c>
      <c r="U61" s="55"/>
    </row>
    <row r="62" spans="1:21" ht="15">
      <c r="A62" s="38">
        <v>19.2</v>
      </c>
      <c r="B62" s="24" t="s">
        <v>99</v>
      </c>
      <c r="C62" s="25" t="s">
        <v>114</v>
      </c>
      <c r="D62" s="25" t="s">
        <v>32</v>
      </c>
      <c r="E62" s="25" t="s">
        <v>18</v>
      </c>
      <c r="F62" s="30"/>
      <c r="G62" s="7"/>
      <c r="H62" s="41">
        <v>0.004456018518518519</v>
      </c>
      <c r="I62" s="27">
        <v>0</v>
      </c>
      <c r="J62" s="27">
        <v>10</v>
      </c>
      <c r="K62" s="27">
        <v>0</v>
      </c>
      <c r="L62" s="27">
        <v>0</v>
      </c>
      <c r="M62" s="27">
        <v>0</v>
      </c>
      <c r="N62" s="26">
        <v>0.011284722222222222</v>
      </c>
      <c r="O62" s="26">
        <f t="shared" si="6"/>
        <v>0.006828703703703703</v>
      </c>
      <c r="P62" s="27">
        <v>0</v>
      </c>
      <c r="Q62" s="27">
        <f t="shared" si="4"/>
        <v>10</v>
      </c>
      <c r="R62" s="26">
        <f t="shared" si="5"/>
        <v>0.010300925925925925</v>
      </c>
      <c r="S62" s="28">
        <v>54</v>
      </c>
      <c r="T62" s="29">
        <v>0</v>
      </c>
      <c r="U62" s="55"/>
    </row>
    <row r="63" spans="1:21" ht="15">
      <c r="A63" s="38">
        <v>19.3</v>
      </c>
      <c r="B63" s="24" t="s">
        <v>99</v>
      </c>
      <c r="C63" s="25" t="s">
        <v>115</v>
      </c>
      <c r="D63" s="25" t="s">
        <v>32</v>
      </c>
      <c r="E63" s="25" t="s">
        <v>20</v>
      </c>
      <c r="F63" s="30"/>
      <c r="G63" s="7"/>
      <c r="H63" s="41">
        <v>0.011284722222222222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6">
        <v>0.016840277777777777</v>
      </c>
      <c r="O63" s="26">
        <f t="shared" si="6"/>
        <v>0.005555555555555555</v>
      </c>
      <c r="P63" s="27">
        <v>0</v>
      </c>
      <c r="Q63" s="27">
        <f t="shared" si="4"/>
        <v>0</v>
      </c>
      <c r="R63" s="26">
        <f t="shared" si="5"/>
        <v>0.005555555555555555</v>
      </c>
      <c r="S63" s="28">
        <v>55</v>
      </c>
      <c r="T63" s="29">
        <v>0</v>
      </c>
      <c r="U63" s="55"/>
    </row>
    <row r="64" spans="1:21" s="52" customFormat="1" ht="15">
      <c r="A64" s="38">
        <v>19.4</v>
      </c>
      <c r="B64" s="24" t="s">
        <v>99</v>
      </c>
      <c r="C64" s="25" t="s">
        <v>116</v>
      </c>
      <c r="D64" s="25" t="s">
        <v>32</v>
      </c>
      <c r="E64" s="25" t="s">
        <v>18</v>
      </c>
      <c r="F64" s="30"/>
      <c r="G64" s="7"/>
      <c r="H64" s="41">
        <v>0.016840277777777777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6">
        <v>0.023055555555555555</v>
      </c>
      <c r="O64" s="26">
        <f t="shared" si="6"/>
        <v>0.006215277777777778</v>
      </c>
      <c r="P64" s="27">
        <v>0</v>
      </c>
      <c r="Q64" s="27">
        <f t="shared" si="4"/>
        <v>0</v>
      </c>
      <c r="R64" s="26">
        <f t="shared" si="5"/>
        <v>0.006215277777777778</v>
      </c>
      <c r="S64" s="28">
        <v>56</v>
      </c>
      <c r="T64" s="51">
        <v>0</v>
      </c>
      <c r="U64" s="56"/>
    </row>
    <row r="65" spans="1:21" ht="15">
      <c r="A65" s="38">
        <v>20.1</v>
      </c>
      <c r="B65" s="24" t="s">
        <v>100</v>
      </c>
      <c r="C65" s="25" t="s">
        <v>41</v>
      </c>
      <c r="D65" s="25" t="s">
        <v>48</v>
      </c>
      <c r="E65" s="25" t="s">
        <v>18</v>
      </c>
      <c r="F65" s="30"/>
      <c r="G65" s="7"/>
      <c r="H65" s="41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6">
        <v>0.0032407407407407406</v>
      </c>
      <c r="O65" s="26">
        <f t="shared" si="6"/>
        <v>0.0032407407407407406</v>
      </c>
      <c r="P65" s="27">
        <v>0</v>
      </c>
      <c r="Q65" s="27">
        <f t="shared" si="4"/>
        <v>0</v>
      </c>
      <c r="R65" s="26">
        <f t="shared" si="5"/>
        <v>0.0032407407407407406</v>
      </c>
      <c r="S65" s="28">
        <v>57</v>
      </c>
      <c r="T65" s="29">
        <v>0</v>
      </c>
      <c r="U65" s="55"/>
    </row>
    <row r="66" spans="1:21" ht="15">
      <c r="A66" s="38">
        <v>20.2</v>
      </c>
      <c r="B66" s="24" t="s">
        <v>100</v>
      </c>
      <c r="C66" s="25" t="s">
        <v>117</v>
      </c>
      <c r="D66" s="25" t="s">
        <v>48</v>
      </c>
      <c r="E66" s="25" t="s">
        <v>18</v>
      </c>
      <c r="F66" s="30"/>
      <c r="G66" s="7"/>
      <c r="H66" s="41">
        <v>0.0032407407407407406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6">
        <v>0.005671296296296296</v>
      </c>
      <c r="O66" s="26">
        <f aca="true" t="shared" si="7" ref="O66:O114">N66-H66</f>
        <v>0.002430555555555555</v>
      </c>
      <c r="P66" s="27">
        <v>0</v>
      </c>
      <c r="Q66" s="27">
        <f t="shared" si="4"/>
        <v>0</v>
      </c>
      <c r="R66" s="26">
        <f t="shared" si="5"/>
        <v>0.002430555555555555</v>
      </c>
      <c r="S66" s="28">
        <v>58</v>
      </c>
      <c r="T66" s="29">
        <v>0</v>
      </c>
      <c r="U66" s="55"/>
    </row>
    <row r="67" spans="1:21" ht="15">
      <c r="A67" s="38">
        <v>20.3</v>
      </c>
      <c r="B67" s="24" t="s">
        <v>100</v>
      </c>
      <c r="C67" s="25" t="s">
        <v>118</v>
      </c>
      <c r="D67" s="25" t="s">
        <v>48</v>
      </c>
      <c r="E67" s="25" t="s">
        <v>20</v>
      </c>
      <c r="F67" s="30"/>
      <c r="G67" s="7"/>
      <c r="H67" s="41">
        <v>0.005671296296296296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6">
        <v>0.009710648148148147</v>
      </c>
      <c r="O67" s="26">
        <f t="shared" si="7"/>
        <v>0.004039351851851851</v>
      </c>
      <c r="P67" s="27">
        <v>0</v>
      </c>
      <c r="Q67" s="27">
        <f t="shared" si="4"/>
        <v>0</v>
      </c>
      <c r="R67" s="26">
        <f t="shared" si="5"/>
        <v>0.004039351851851851</v>
      </c>
      <c r="S67" s="28">
        <v>59</v>
      </c>
      <c r="T67" s="29">
        <v>0</v>
      </c>
      <c r="U67" s="55"/>
    </row>
    <row r="68" spans="1:21" ht="15">
      <c r="A68" s="38">
        <v>20.4</v>
      </c>
      <c r="B68" s="24" t="s">
        <v>100</v>
      </c>
      <c r="C68" s="25" t="s">
        <v>26</v>
      </c>
      <c r="D68" s="25" t="s">
        <v>48</v>
      </c>
      <c r="E68" s="25" t="s">
        <v>20</v>
      </c>
      <c r="F68" s="30"/>
      <c r="G68" s="7"/>
      <c r="H68" s="41">
        <v>0.009710648148148147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6">
        <v>0.012962962962962963</v>
      </c>
      <c r="O68" s="26">
        <f t="shared" si="7"/>
        <v>0.0032523148148148155</v>
      </c>
      <c r="P68" s="27">
        <v>0</v>
      </c>
      <c r="Q68" s="27">
        <f t="shared" si="4"/>
        <v>0</v>
      </c>
      <c r="R68" s="26">
        <f t="shared" si="5"/>
        <v>0.0032523148148148155</v>
      </c>
      <c r="S68" s="28">
        <v>60</v>
      </c>
      <c r="T68" s="29">
        <v>0</v>
      </c>
      <c r="U68" s="55"/>
    </row>
    <row r="69" spans="1:21" ht="15">
      <c r="A69" s="38">
        <v>22.1</v>
      </c>
      <c r="B69" s="24" t="s">
        <v>119</v>
      </c>
      <c r="C69" s="25" t="s">
        <v>122</v>
      </c>
      <c r="D69" s="25" t="s">
        <v>32</v>
      </c>
      <c r="E69" s="25" t="s">
        <v>18</v>
      </c>
      <c r="F69" s="30"/>
      <c r="G69" s="7"/>
      <c r="H69" s="41">
        <v>0.013541666666666667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6">
        <v>0.023310185185185187</v>
      </c>
      <c r="O69" s="26">
        <f t="shared" si="7"/>
        <v>0.00976851851851852</v>
      </c>
      <c r="P69" s="27">
        <v>0</v>
      </c>
      <c r="Q69" s="27">
        <f aca="true" t="shared" si="8" ref="Q69:Q114">I69+J69+K69+M69+L69</f>
        <v>0</v>
      </c>
      <c r="R69" s="26">
        <f aca="true" t="shared" si="9" ref="R69:R114">O69+Q69*TIMEVALUE("0:00:30")</f>
        <v>0.00976851851851852</v>
      </c>
      <c r="S69" s="28">
        <v>61</v>
      </c>
      <c r="T69" s="29">
        <v>0</v>
      </c>
      <c r="U69" s="55"/>
    </row>
    <row r="70" spans="1:21" ht="15">
      <c r="A70" s="38">
        <v>22.2</v>
      </c>
      <c r="B70" s="24" t="s">
        <v>119</v>
      </c>
      <c r="C70" s="25" t="s">
        <v>123</v>
      </c>
      <c r="D70" s="25" t="s">
        <v>32</v>
      </c>
      <c r="E70" s="25" t="s">
        <v>18</v>
      </c>
      <c r="F70" s="30"/>
      <c r="G70" s="7"/>
      <c r="H70" s="41">
        <v>0</v>
      </c>
      <c r="I70" s="27">
        <v>1</v>
      </c>
      <c r="J70" s="27">
        <v>0</v>
      </c>
      <c r="K70" s="27">
        <v>0</v>
      </c>
      <c r="L70" s="27">
        <v>0</v>
      </c>
      <c r="M70" s="27">
        <v>0</v>
      </c>
      <c r="N70" s="26">
        <v>0.006273148148148148</v>
      </c>
      <c r="O70" s="26">
        <f t="shared" si="7"/>
        <v>0.006273148148148148</v>
      </c>
      <c r="P70" s="27">
        <v>0</v>
      </c>
      <c r="Q70" s="27">
        <f t="shared" si="8"/>
        <v>1</v>
      </c>
      <c r="R70" s="26">
        <f t="shared" si="9"/>
        <v>0.00662037037037037</v>
      </c>
      <c r="S70" s="28">
        <v>62</v>
      </c>
      <c r="T70" s="29">
        <v>0</v>
      </c>
      <c r="U70" s="55"/>
    </row>
    <row r="71" spans="1:21" ht="15">
      <c r="A71" s="38">
        <v>22.3</v>
      </c>
      <c r="B71" s="24" t="s">
        <v>119</v>
      </c>
      <c r="C71" s="25" t="s">
        <v>124</v>
      </c>
      <c r="D71" s="25" t="s">
        <v>32</v>
      </c>
      <c r="E71" s="25" t="s">
        <v>18</v>
      </c>
      <c r="F71" s="30"/>
      <c r="G71" s="7"/>
      <c r="H71" s="41">
        <v>0.006273148148148148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6">
        <v>0.009560185185185185</v>
      </c>
      <c r="O71" s="26">
        <f t="shared" si="7"/>
        <v>0.003287037037037037</v>
      </c>
      <c r="P71" s="27">
        <v>0</v>
      </c>
      <c r="Q71" s="27">
        <f t="shared" si="8"/>
        <v>0</v>
      </c>
      <c r="R71" s="26">
        <f t="shared" si="9"/>
        <v>0.003287037037037037</v>
      </c>
      <c r="S71" s="28">
        <v>63</v>
      </c>
      <c r="T71" s="29">
        <v>0</v>
      </c>
      <c r="U71" s="55"/>
    </row>
    <row r="72" spans="1:21" ht="15">
      <c r="A72" s="38">
        <v>22.4</v>
      </c>
      <c r="B72" s="24" t="s">
        <v>119</v>
      </c>
      <c r="C72" s="25" t="s">
        <v>125</v>
      </c>
      <c r="D72" s="25" t="s">
        <v>32</v>
      </c>
      <c r="E72" s="25" t="s">
        <v>20</v>
      </c>
      <c r="F72" s="30"/>
      <c r="G72" s="7"/>
      <c r="H72" s="41">
        <v>0.009560185185185185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6">
        <v>0.013541666666666667</v>
      </c>
      <c r="O72" s="26">
        <f t="shared" si="7"/>
        <v>0.003981481481481482</v>
      </c>
      <c r="P72" s="27">
        <v>0</v>
      </c>
      <c r="Q72" s="27">
        <f t="shared" si="8"/>
        <v>0</v>
      </c>
      <c r="R72" s="26">
        <f t="shared" si="9"/>
        <v>0.003981481481481482</v>
      </c>
      <c r="S72" s="28">
        <v>64</v>
      </c>
      <c r="T72" s="29">
        <v>0</v>
      </c>
      <c r="U72" s="55"/>
    </row>
    <row r="73" spans="1:21" ht="15">
      <c r="A73" s="38">
        <v>23.1</v>
      </c>
      <c r="B73" s="24" t="s">
        <v>126</v>
      </c>
      <c r="C73" s="25" t="s">
        <v>127</v>
      </c>
      <c r="D73" s="25" t="s">
        <v>32</v>
      </c>
      <c r="E73" s="25" t="s">
        <v>18</v>
      </c>
      <c r="F73" s="30"/>
      <c r="G73" s="7"/>
      <c r="H73" s="41">
        <v>0</v>
      </c>
      <c r="I73" s="27">
        <v>0</v>
      </c>
      <c r="J73" s="27">
        <v>1</v>
      </c>
      <c r="K73" s="27">
        <v>0</v>
      </c>
      <c r="L73" s="27">
        <v>1</v>
      </c>
      <c r="M73" s="27">
        <v>0</v>
      </c>
      <c r="N73" s="26">
        <v>0.009212962962962963</v>
      </c>
      <c r="O73" s="26">
        <f t="shared" si="7"/>
        <v>0.009212962962962963</v>
      </c>
      <c r="P73" s="27">
        <v>0</v>
      </c>
      <c r="Q73" s="27">
        <f t="shared" si="8"/>
        <v>2</v>
      </c>
      <c r="R73" s="26">
        <f t="shared" si="9"/>
        <v>0.009907407407407406</v>
      </c>
      <c r="S73" s="28">
        <v>65</v>
      </c>
      <c r="T73" s="29">
        <v>0</v>
      </c>
      <c r="U73" s="55"/>
    </row>
    <row r="74" spans="1:21" s="52" customFormat="1" ht="15">
      <c r="A74" s="38">
        <v>23.2</v>
      </c>
      <c r="B74" s="24" t="s">
        <v>126</v>
      </c>
      <c r="C74" s="25" t="s">
        <v>130</v>
      </c>
      <c r="D74" s="25" t="s">
        <v>32</v>
      </c>
      <c r="E74" s="25" t="s">
        <v>20</v>
      </c>
      <c r="F74" s="30"/>
      <c r="G74" s="7"/>
      <c r="H74" s="41">
        <v>0.009212962962962963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6">
        <v>0.015659722222222224</v>
      </c>
      <c r="O74" s="26">
        <f t="shared" si="7"/>
        <v>0.0064467592592592615</v>
      </c>
      <c r="P74" s="27">
        <v>0</v>
      </c>
      <c r="Q74" s="27">
        <f t="shared" si="8"/>
        <v>0</v>
      </c>
      <c r="R74" s="26">
        <f t="shared" si="9"/>
        <v>0.0064467592592592615</v>
      </c>
      <c r="S74" s="28">
        <v>66</v>
      </c>
      <c r="T74" s="51">
        <v>0</v>
      </c>
      <c r="U74" s="56"/>
    </row>
    <row r="75" spans="1:21" ht="30">
      <c r="A75" s="38">
        <v>23.3</v>
      </c>
      <c r="B75" s="24" t="s">
        <v>126</v>
      </c>
      <c r="C75" s="25" t="s">
        <v>128</v>
      </c>
      <c r="D75" s="25" t="s">
        <v>32</v>
      </c>
      <c r="E75" s="25" t="s">
        <v>20</v>
      </c>
      <c r="F75" s="30"/>
      <c r="G75" s="7"/>
      <c r="H75" s="41">
        <v>0.015659722222222224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6">
        <v>0.02179398148148148</v>
      </c>
      <c r="O75" s="26">
        <f t="shared" si="7"/>
        <v>0.006134259259259256</v>
      </c>
      <c r="P75" s="27">
        <v>0</v>
      </c>
      <c r="Q75" s="27">
        <f t="shared" si="8"/>
        <v>0</v>
      </c>
      <c r="R75" s="26">
        <f t="shared" si="9"/>
        <v>0.006134259259259256</v>
      </c>
      <c r="S75" s="28">
        <v>67</v>
      </c>
      <c r="T75" s="29">
        <v>0</v>
      </c>
      <c r="U75" s="55"/>
    </row>
    <row r="76" spans="1:21" ht="15">
      <c r="A76" s="38">
        <v>23.4</v>
      </c>
      <c r="B76" s="24" t="s">
        <v>126</v>
      </c>
      <c r="C76" s="25" t="s">
        <v>129</v>
      </c>
      <c r="D76" s="25" t="s">
        <v>32</v>
      </c>
      <c r="E76" s="25" t="s">
        <v>20</v>
      </c>
      <c r="F76" s="30"/>
      <c r="G76" s="7"/>
      <c r="H76" s="41">
        <v>0.02179398148148148</v>
      </c>
      <c r="I76" s="27">
        <v>1</v>
      </c>
      <c r="J76" s="27">
        <v>0</v>
      </c>
      <c r="K76" s="27">
        <v>0</v>
      </c>
      <c r="L76" s="27">
        <v>0</v>
      </c>
      <c r="M76" s="27">
        <v>0</v>
      </c>
      <c r="N76" s="26">
        <v>0.03144675925925926</v>
      </c>
      <c r="O76" s="26">
        <f t="shared" si="7"/>
        <v>0.009652777777777777</v>
      </c>
      <c r="P76" s="27">
        <v>0</v>
      </c>
      <c r="Q76" s="27">
        <f t="shared" si="8"/>
        <v>1</v>
      </c>
      <c r="R76" s="26">
        <f t="shared" si="9"/>
        <v>0.01</v>
      </c>
      <c r="S76" s="28">
        <v>68</v>
      </c>
      <c r="T76" s="29">
        <v>0</v>
      </c>
      <c r="U76" s="55"/>
    </row>
    <row r="77" spans="1:21" ht="15">
      <c r="A77" s="38">
        <v>24.1</v>
      </c>
      <c r="B77" s="24" t="s">
        <v>120</v>
      </c>
      <c r="C77" s="25" t="s">
        <v>45</v>
      </c>
      <c r="D77" s="25" t="s">
        <v>32</v>
      </c>
      <c r="E77" s="25" t="s">
        <v>18</v>
      </c>
      <c r="F77" s="30"/>
      <c r="G77" s="7"/>
      <c r="H77" s="41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6">
        <v>0.0037962962962962963</v>
      </c>
      <c r="O77" s="26">
        <f t="shared" si="7"/>
        <v>0.0037962962962962963</v>
      </c>
      <c r="P77" s="27">
        <v>0</v>
      </c>
      <c r="Q77" s="27">
        <f t="shared" si="8"/>
        <v>0</v>
      </c>
      <c r="R77" s="26">
        <f t="shared" si="9"/>
        <v>0.0037962962962962963</v>
      </c>
      <c r="S77" s="28">
        <v>69</v>
      </c>
      <c r="T77" s="29">
        <v>0</v>
      </c>
      <c r="U77" s="55"/>
    </row>
    <row r="78" spans="1:21" ht="30">
      <c r="A78" s="38">
        <v>24.2</v>
      </c>
      <c r="B78" s="24" t="s">
        <v>120</v>
      </c>
      <c r="C78" s="25" t="s">
        <v>131</v>
      </c>
      <c r="D78" s="25" t="s">
        <v>32</v>
      </c>
      <c r="E78" s="25" t="s">
        <v>18</v>
      </c>
      <c r="F78" s="30"/>
      <c r="G78" s="7"/>
      <c r="H78" s="41">
        <v>0.0037962962962962963</v>
      </c>
      <c r="I78" s="27">
        <v>4</v>
      </c>
      <c r="J78" s="27">
        <v>0</v>
      </c>
      <c r="K78" s="27">
        <v>0</v>
      </c>
      <c r="L78" s="27">
        <v>0</v>
      </c>
      <c r="M78" s="27">
        <v>0</v>
      </c>
      <c r="N78" s="26">
        <v>0.007500000000000001</v>
      </c>
      <c r="O78" s="26">
        <f t="shared" si="7"/>
        <v>0.0037037037037037043</v>
      </c>
      <c r="P78" s="27">
        <v>0</v>
      </c>
      <c r="Q78" s="27">
        <f t="shared" si="8"/>
        <v>4</v>
      </c>
      <c r="R78" s="26">
        <f t="shared" si="9"/>
        <v>0.005092592592592593</v>
      </c>
      <c r="S78" s="28">
        <v>70</v>
      </c>
      <c r="T78" s="29">
        <v>0</v>
      </c>
      <c r="U78" s="55"/>
    </row>
    <row r="79" spans="1:21" ht="13.5" customHeight="1">
      <c r="A79" s="38">
        <v>24.3</v>
      </c>
      <c r="B79" s="24" t="s">
        <v>120</v>
      </c>
      <c r="C79" s="25" t="s">
        <v>132</v>
      </c>
      <c r="D79" s="25" t="s">
        <v>32</v>
      </c>
      <c r="E79" s="25" t="s">
        <v>18</v>
      </c>
      <c r="F79" s="30"/>
      <c r="G79" s="7"/>
      <c r="H79" s="41">
        <v>0.007500000000000001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6">
        <v>0.013460648148148147</v>
      </c>
      <c r="O79" s="26">
        <f t="shared" si="7"/>
        <v>0.005960648148148146</v>
      </c>
      <c r="P79" s="27">
        <v>0</v>
      </c>
      <c r="Q79" s="27">
        <f t="shared" si="8"/>
        <v>0</v>
      </c>
      <c r="R79" s="26">
        <f t="shared" si="9"/>
        <v>0.005960648148148146</v>
      </c>
      <c r="S79" s="28">
        <v>71</v>
      </c>
      <c r="T79" s="29">
        <v>0</v>
      </c>
      <c r="U79" s="55"/>
    </row>
    <row r="80" spans="1:21" ht="15">
      <c r="A80" s="38">
        <v>24.4</v>
      </c>
      <c r="B80" s="24" t="s">
        <v>120</v>
      </c>
      <c r="C80" s="25" t="s">
        <v>133</v>
      </c>
      <c r="D80" s="25" t="s">
        <v>32</v>
      </c>
      <c r="E80" s="25" t="s">
        <v>20</v>
      </c>
      <c r="F80" s="30"/>
      <c r="G80" s="7"/>
      <c r="H80" s="41">
        <v>0.013460648148148147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6">
        <v>0.017453703703703704</v>
      </c>
      <c r="O80" s="26">
        <f t="shared" si="7"/>
        <v>0.003993055555555557</v>
      </c>
      <c r="P80" s="27">
        <v>0</v>
      </c>
      <c r="Q80" s="27">
        <f t="shared" si="8"/>
        <v>0</v>
      </c>
      <c r="R80" s="26">
        <f t="shared" si="9"/>
        <v>0.003993055555555557</v>
      </c>
      <c r="S80" s="28">
        <v>72</v>
      </c>
      <c r="T80" s="29">
        <v>0</v>
      </c>
      <c r="U80" s="55"/>
    </row>
    <row r="81" spans="1:21" ht="15">
      <c r="A81" s="38">
        <v>25.1</v>
      </c>
      <c r="B81" s="24" t="s">
        <v>121</v>
      </c>
      <c r="C81" s="25" t="s">
        <v>134</v>
      </c>
      <c r="D81" s="25" t="s">
        <v>136</v>
      </c>
      <c r="E81" s="25" t="s">
        <v>18</v>
      </c>
      <c r="F81" s="30"/>
      <c r="G81" s="7"/>
      <c r="H81" s="41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6">
        <v>0.005127314814814815</v>
      </c>
      <c r="O81" s="26">
        <f t="shared" si="7"/>
        <v>0.005127314814814815</v>
      </c>
      <c r="P81" s="27">
        <v>0</v>
      </c>
      <c r="Q81" s="27">
        <f t="shared" si="8"/>
        <v>0</v>
      </c>
      <c r="R81" s="26">
        <f t="shared" si="9"/>
        <v>0.005127314814814815</v>
      </c>
      <c r="S81" s="28">
        <v>73</v>
      </c>
      <c r="T81" s="29">
        <v>0</v>
      </c>
      <c r="U81" s="55"/>
    </row>
    <row r="82" spans="1:21" ht="15">
      <c r="A82" s="38">
        <v>25.2</v>
      </c>
      <c r="B82" s="24" t="s">
        <v>121</v>
      </c>
      <c r="C82" s="25" t="s">
        <v>135</v>
      </c>
      <c r="D82" s="25" t="s">
        <v>136</v>
      </c>
      <c r="E82" s="25" t="s">
        <v>20</v>
      </c>
      <c r="F82" s="30"/>
      <c r="G82" s="7"/>
      <c r="H82" s="41">
        <v>0.005127314814814815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6">
        <v>0.011666666666666667</v>
      </c>
      <c r="O82" s="26">
        <f t="shared" si="7"/>
        <v>0.006539351851851853</v>
      </c>
      <c r="P82" s="27">
        <v>0</v>
      </c>
      <c r="Q82" s="27">
        <f t="shared" si="8"/>
        <v>1</v>
      </c>
      <c r="R82" s="26">
        <f t="shared" si="9"/>
        <v>0.0068865740740740745</v>
      </c>
      <c r="S82" s="28">
        <v>74</v>
      </c>
      <c r="T82" s="29">
        <v>0</v>
      </c>
      <c r="U82" s="55"/>
    </row>
    <row r="83" spans="1:21" ht="15">
      <c r="A83" s="38">
        <v>25.3</v>
      </c>
      <c r="B83" s="24" t="s">
        <v>121</v>
      </c>
      <c r="C83" s="25" t="s">
        <v>29</v>
      </c>
      <c r="D83" s="25" t="s">
        <v>136</v>
      </c>
      <c r="E83" s="25" t="s">
        <v>18</v>
      </c>
      <c r="F83" s="30"/>
      <c r="G83" s="7"/>
      <c r="H83" s="41">
        <v>0.006539351851851852</v>
      </c>
      <c r="I83" s="27">
        <v>0</v>
      </c>
      <c r="J83" s="27">
        <v>3</v>
      </c>
      <c r="K83" s="27">
        <v>1</v>
      </c>
      <c r="L83" s="27">
        <v>0</v>
      </c>
      <c r="M83" s="27">
        <v>0</v>
      </c>
      <c r="N83" s="26">
        <v>0.018483796296296297</v>
      </c>
      <c r="O83" s="26">
        <f t="shared" si="7"/>
        <v>0.011944444444444445</v>
      </c>
      <c r="P83" s="27">
        <v>0</v>
      </c>
      <c r="Q83" s="27">
        <f t="shared" si="8"/>
        <v>4</v>
      </c>
      <c r="R83" s="26">
        <f t="shared" si="9"/>
        <v>0.013333333333333334</v>
      </c>
      <c r="S83" s="28">
        <v>75</v>
      </c>
      <c r="T83" s="29">
        <v>0</v>
      </c>
      <c r="U83" s="55"/>
    </row>
    <row r="84" spans="1:21" ht="15">
      <c r="A84" s="38">
        <v>25.4</v>
      </c>
      <c r="B84" s="24" t="s">
        <v>121</v>
      </c>
      <c r="C84" s="25" t="s">
        <v>137</v>
      </c>
      <c r="D84" s="25" t="s">
        <v>136</v>
      </c>
      <c r="E84" s="25" t="s">
        <v>18</v>
      </c>
      <c r="F84" s="30"/>
      <c r="G84" s="7"/>
      <c r="H84" s="41">
        <v>0.003298611111111111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6">
        <v>0.008055555555555555</v>
      </c>
      <c r="O84" s="26">
        <f t="shared" si="7"/>
        <v>0.004756944444444444</v>
      </c>
      <c r="P84" s="27">
        <v>0</v>
      </c>
      <c r="Q84" s="27">
        <f t="shared" si="8"/>
        <v>0</v>
      </c>
      <c r="R84" s="26">
        <f t="shared" si="9"/>
        <v>0.004756944444444444</v>
      </c>
      <c r="S84" s="28">
        <v>76</v>
      </c>
      <c r="T84" s="29">
        <v>0</v>
      </c>
      <c r="U84" s="55"/>
    </row>
    <row r="85" spans="1:21" ht="15">
      <c r="A85" s="38">
        <v>27.1</v>
      </c>
      <c r="B85" s="24" t="s">
        <v>27</v>
      </c>
      <c r="C85" s="25" t="s">
        <v>138</v>
      </c>
      <c r="D85" s="25" t="s">
        <v>32</v>
      </c>
      <c r="E85" s="25" t="s">
        <v>18</v>
      </c>
      <c r="F85" s="30"/>
      <c r="G85" s="7"/>
      <c r="H85" s="41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6">
        <v>0.002511574074074074</v>
      </c>
      <c r="O85" s="26">
        <f t="shared" si="7"/>
        <v>0.002511574074074074</v>
      </c>
      <c r="P85" s="27">
        <v>0</v>
      </c>
      <c r="Q85" s="27">
        <f t="shared" si="8"/>
        <v>0</v>
      </c>
      <c r="R85" s="26">
        <f t="shared" si="9"/>
        <v>0.002511574074074074</v>
      </c>
      <c r="S85" s="28">
        <v>61</v>
      </c>
      <c r="T85" s="29">
        <v>0</v>
      </c>
      <c r="U85" s="55"/>
    </row>
    <row r="86" spans="1:21" ht="15">
      <c r="A86" s="38">
        <v>27.2</v>
      </c>
      <c r="B86" s="24" t="s">
        <v>27</v>
      </c>
      <c r="C86" s="25" t="s">
        <v>141</v>
      </c>
      <c r="D86" s="25" t="s">
        <v>32</v>
      </c>
      <c r="E86" s="25" t="s">
        <v>18</v>
      </c>
      <c r="F86" s="30"/>
      <c r="G86" s="7"/>
      <c r="H86" s="41">
        <v>0.002511574074074074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6">
        <v>0.005706018518518519</v>
      </c>
      <c r="O86" s="26">
        <f t="shared" si="7"/>
        <v>0.003194444444444445</v>
      </c>
      <c r="P86" s="27">
        <v>0</v>
      </c>
      <c r="Q86" s="27">
        <f t="shared" si="8"/>
        <v>0</v>
      </c>
      <c r="R86" s="26">
        <f t="shared" si="9"/>
        <v>0.003194444444444445</v>
      </c>
      <c r="S86" s="28">
        <v>62</v>
      </c>
      <c r="T86" s="29">
        <v>0</v>
      </c>
      <c r="U86" s="55"/>
    </row>
    <row r="87" spans="1:21" ht="15">
      <c r="A87" s="38">
        <v>27.3</v>
      </c>
      <c r="B87" s="24" t="s">
        <v>27</v>
      </c>
      <c r="C87" s="25" t="s">
        <v>140</v>
      </c>
      <c r="D87" s="25" t="s">
        <v>32</v>
      </c>
      <c r="E87" s="25" t="s">
        <v>20</v>
      </c>
      <c r="F87" s="30"/>
      <c r="G87" s="7"/>
      <c r="H87" s="41">
        <v>0.005706018518518519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6">
        <v>0.009085648148148148</v>
      </c>
      <c r="O87" s="26">
        <f t="shared" si="7"/>
        <v>0.003379629629629629</v>
      </c>
      <c r="P87" s="27">
        <v>0</v>
      </c>
      <c r="Q87" s="27">
        <f t="shared" si="8"/>
        <v>0</v>
      </c>
      <c r="R87" s="26">
        <f t="shared" si="9"/>
        <v>0.003379629629629629</v>
      </c>
      <c r="S87" s="28">
        <v>63</v>
      </c>
      <c r="T87" s="29">
        <v>0</v>
      </c>
      <c r="U87" s="55"/>
    </row>
    <row r="88" spans="1:21" ht="15">
      <c r="A88" s="38">
        <v>27.4</v>
      </c>
      <c r="B88" s="24" t="s">
        <v>27</v>
      </c>
      <c r="C88" s="25" t="s">
        <v>139</v>
      </c>
      <c r="D88" s="25" t="s">
        <v>32</v>
      </c>
      <c r="E88" s="25" t="s">
        <v>18</v>
      </c>
      <c r="F88" s="30"/>
      <c r="G88" s="7"/>
      <c r="H88" s="41">
        <v>0.009085648148148148</v>
      </c>
      <c r="I88" s="27">
        <v>1</v>
      </c>
      <c r="J88" s="27">
        <v>0</v>
      </c>
      <c r="K88" s="27">
        <v>0</v>
      </c>
      <c r="L88" s="27">
        <v>0</v>
      </c>
      <c r="M88" s="27">
        <v>0</v>
      </c>
      <c r="N88" s="26">
        <v>0.012060185185185186</v>
      </c>
      <c r="O88" s="26">
        <f t="shared" si="7"/>
        <v>0.0029745370370370377</v>
      </c>
      <c r="P88" s="27">
        <v>0</v>
      </c>
      <c r="Q88" s="27">
        <f t="shared" si="8"/>
        <v>1</v>
      </c>
      <c r="R88" s="26">
        <f t="shared" si="9"/>
        <v>0.00332175925925926</v>
      </c>
      <c r="S88" s="28">
        <v>64</v>
      </c>
      <c r="T88" s="29">
        <v>0</v>
      </c>
      <c r="U88" s="55"/>
    </row>
    <row r="89" spans="1:21" ht="15">
      <c r="A89" s="38">
        <v>29.1</v>
      </c>
      <c r="B89" s="24" t="s">
        <v>142</v>
      </c>
      <c r="C89" s="25" t="s">
        <v>50</v>
      </c>
      <c r="D89" s="25" t="s">
        <v>48</v>
      </c>
      <c r="E89" s="25" t="s">
        <v>18</v>
      </c>
      <c r="F89" s="30"/>
      <c r="G89" s="7"/>
      <c r="H89" s="41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6">
        <v>0.003356481481481481</v>
      </c>
      <c r="O89" s="26">
        <f t="shared" si="7"/>
        <v>0.003356481481481481</v>
      </c>
      <c r="P89" s="27">
        <v>0</v>
      </c>
      <c r="Q89" s="27">
        <f t="shared" si="8"/>
        <v>0</v>
      </c>
      <c r="R89" s="26">
        <f t="shared" si="9"/>
        <v>0.003356481481481481</v>
      </c>
      <c r="S89" s="28">
        <v>65</v>
      </c>
      <c r="T89" s="29">
        <v>0</v>
      </c>
      <c r="U89" s="55"/>
    </row>
    <row r="90" spans="1:21" s="52" customFormat="1" ht="15">
      <c r="A90" s="38">
        <v>29.2</v>
      </c>
      <c r="B90" s="24" t="s">
        <v>142</v>
      </c>
      <c r="C90" s="25" t="s">
        <v>143</v>
      </c>
      <c r="D90" s="25" t="s">
        <v>48</v>
      </c>
      <c r="E90" s="25" t="s">
        <v>18</v>
      </c>
      <c r="F90" s="30"/>
      <c r="G90" s="7"/>
      <c r="H90" s="41">
        <v>0.003356481481481481</v>
      </c>
      <c r="I90" s="27">
        <v>6</v>
      </c>
      <c r="J90" s="27">
        <v>0</v>
      </c>
      <c r="K90" s="27">
        <v>0</v>
      </c>
      <c r="L90" s="27">
        <v>0</v>
      </c>
      <c r="M90" s="27">
        <v>0</v>
      </c>
      <c r="N90" s="26">
        <v>0.006666666666666667</v>
      </c>
      <c r="O90" s="26">
        <f t="shared" si="7"/>
        <v>0.003310185185185186</v>
      </c>
      <c r="P90" s="27">
        <v>0</v>
      </c>
      <c r="Q90" s="27">
        <f t="shared" si="8"/>
        <v>6</v>
      </c>
      <c r="R90" s="26">
        <f t="shared" si="9"/>
        <v>0.00539351851851852</v>
      </c>
      <c r="S90" s="28">
        <v>66</v>
      </c>
      <c r="T90" s="51">
        <v>0</v>
      </c>
      <c r="U90" s="56"/>
    </row>
    <row r="91" spans="1:21" ht="15">
      <c r="A91" s="38">
        <v>29.3</v>
      </c>
      <c r="B91" s="24" t="s">
        <v>142</v>
      </c>
      <c r="C91" s="25" t="s">
        <v>144</v>
      </c>
      <c r="D91" s="25" t="s">
        <v>48</v>
      </c>
      <c r="E91" s="25" t="s">
        <v>20</v>
      </c>
      <c r="F91" s="30"/>
      <c r="G91" s="7"/>
      <c r="H91" s="41">
        <v>0.006666666666666667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6">
        <v>0.009884259259259258</v>
      </c>
      <c r="O91" s="26">
        <f t="shared" si="7"/>
        <v>0.0032175925925925905</v>
      </c>
      <c r="P91" s="27">
        <v>0</v>
      </c>
      <c r="Q91" s="27">
        <f t="shared" si="8"/>
        <v>0</v>
      </c>
      <c r="R91" s="26">
        <f t="shared" si="9"/>
        <v>0.0032175925925925905</v>
      </c>
      <c r="S91" s="28">
        <v>67</v>
      </c>
      <c r="T91" s="29">
        <v>0</v>
      </c>
      <c r="U91" s="55"/>
    </row>
    <row r="92" spans="1:21" ht="15">
      <c r="A92" s="38">
        <v>29.4</v>
      </c>
      <c r="B92" s="24" t="s">
        <v>142</v>
      </c>
      <c r="C92" s="25" t="s">
        <v>145</v>
      </c>
      <c r="D92" s="25" t="s">
        <v>48</v>
      </c>
      <c r="E92" s="25" t="s">
        <v>20</v>
      </c>
      <c r="F92" s="30"/>
      <c r="G92" s="7"/>
      <c r="H92" s="41">
        <v>0.009884259259259258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6">
        <v>0.013692129629629629</v>
      </c>
      <c r="O92" s="26">
        <f t="shared" si="7"/>
        <v>0.003807870370370371</v>
      </c>
      <c r="P92" s="27">
        <v>0</v>
      </c>
      <c r="Q92" s="27">
        <f t="shared" si="8"/>
        <v>0</v>
      </c>
      <c r="R92" s="26">
        <f t="shared" si="9"/>
        <v>0.003807870370370371</v>
      </c>
      <c r="S92" s="28">
        <v>68</v>
      </c>
      <c r="T92" s="29">
        <v>0</v>
      </c>
      <c r="U92" s="55"/>
    </row>
    <row r="93" spans="1:21" ht="15">
      <c r="A93" s="38">
        <v>30.1</v>
      </c>
      <c r="B93" s="24" t="s">
        <v>146</v>
      </c>
      <c r="C93" s="25" t="s">
        <v>147</v>
      </c>
      <c r="D93" s="25" t="s">
        <v>32</v>
      </c>
      <c r="E93" s="25" t="s">
        <v>20</v>
      </c>
      <c r="F93" s="30"/>
      <c r="G93" s="7"/>
      <c r="H93" s="41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6">
        <v>0.003958333333333334</v>
      </c>
      <c r="O93" s="26">
        <f t="shared" si="7"/>
        <v>0.003958333333333334</v>
      </c>
      <c r="P93" s="27">
        <v>0</v>
      </c>
      <c r="Q93" s="27">
        <f t="shared" si="8"/>
        <v>0</v>
      </c>
      <c r="R93" s="26">
        <f t="shared" si="9"/>
        <v>0.003958333333333334</v>
      </c>
      <c r="S93" s="28">
        <v>69</v>
      </c>
      <c r="T93" s="29">
        <v>0</v>
      </c>
      <c r="U93" s="55"/>
    </row>
    <row r="94" spans="1:21" ht="15">
      <c r="A94" s="38">
        <v>30.2</v>
      </c>
      <c r="B94" s="24" t="s">
        <v>146</v>
      </c>
      <c r="C94" s="25" t="s">
        <v>148</v>
      </c>
      <c r="D94" s="25" t="s">
        <v>32</v>
      </c>
      <c r="E94" s="25" t="s">
        <v>18</v>
      </c>
      <c r="F94" s="30"/>
      <c r="G94" s="7"/>
      <c r="H94" s="41">
        <v>0.003958333333333334</v>
      </c>
      <c r="I94" s="27">
        <v>3</v>
      </c>
      <c r="J94" s="27">
        <v>0</v>
      </c>
      <c r="K94" s="27">
        <v>0</v>
      </c>
      <c r="L94" s="27">
        <v>0</v>
      </c>
      <c r="M94" s="27">
        <v>0</v>
      </c>
      <c r="N94" s="26">
        <v>0.008912037037037038</v>
      </c>
      <c r="O94" s="26">
        <f t="shared" si="7"/>
        <v>0.004953703703703704</v>
      </c>
      <c r="P94" s="27">
        <v>0</v>
      </c>
      <c r="Q94" s="27">
        <f t="shared" si="8"/>
        <v>3</v>
      </c>
      <c r="R94" s="26">
        <f t="shared" si="9"/>
        <v>0.0059953703703703705</v>
      </c>
      <c r="S94" s="28">
        <v>70</v>
      </c>
      <c r="T94" s="29">
        <v>0</v>
      </c>
      <c r="U94" s="55"/>
    </row>
    <row r="95" spans="1:21" ht="13.5" customHeight="1">
      <c r="A95" s="38">
        <v>30.3</v>
      </c>
      <c r="B95" s="24" t="s">
        <v>146</v>
      </c>
      <c r="C95" s="25" t="s">
        <v>149</v>
      </c>
      <c r="D95" s="25" t="s">
        <v>32</v>
      </c>
      <c r="E95" s="25" t="s">
        <v>20</v>
      </c>
      <c r="F95" s="30"/>
      <c r="G95" s="7"/>
      <c r="H95" s="41">
        <v>0.008912037037037038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6">
        <v>0.012962962962962963</v>
      </c>
      <c r="O95" s="26">
        <f t="shared" si="7"/>
        <v>0.004050925925925925</v>
      </c>
      <c r="P95" s="27">
        <v>0</v>
      </c>
      <c r="Q95" s="27">
        <f t="shared" si="8"/>
        <v>0</v>
      </c>
      <c r="R95" s="26">
        <f t="shared" si="9"/>
        <v>0.004050925925925925</v>
      </c>
      <c r="S95" s="28">
        <v>71</v>
      </c>
      <c r="T95" s="29">
        <v>0</v>
      </c>
      <c r="U95" s="55"/>
    </row>
    <row r="96" spans="1:21" ht="30">
      <c r="A96" s="38">
        <v>30.4</v>
      </c>
      <c r="B96" s="24" t="s">
        <v>146</v>
      </c>
      <c r="C96" s="25" t="s">
        <v>51</v>
      </c>
      <c r="D96" s="25" t="s">
        <v>32</v>
      </c>
      <c r="E96" s="25" t="s">
        <v>20</v>
      </c>
      <c r="F96" s="30"/>
      <c r="G96" s="7"/>
      <c r="H96" s="41">
        <v>0.012962962962962963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6">
        <v>0.01747685185185185</v>
      </c>
      <c r="O96" s="26">
        <f t="shared" si="7"/>
        <v>0.0045138888888888885</v>
      </c>
      <c r="P96" s="27">
        <v>0</v>
      </c>
      <c r="Q96" s="27">
        <f t="shared" si="8"/>
        <v>0</v>
      </c>
      <c r="R96" s="26">
        <f t="shared" si="9"/>
        <v>0.0045138888888888885</v>
      </c>
      <c r="S96" s="28">
        <v>72</v>
      </c>
      <c r="T96" s="29">
        <v>0</v>
      </c>
      <c r="U96" s="55"/>
    </row>
    <row r="97" spans="1:21" ht="15">
      <c r="A97" s="38">
        <v>31.1</v>
      </c>
      <c r="B97" s="24" t="s">
        <v>150</v>
      </c>
      <c r="C97" s="25" t="s">
        <v>151</v>
      </c>
      <c r="D97" s="25" t="s">
        <v>32</v>
      </c>
      <c r="E97" s="25" t="s">
        <v>20</v>
      </c>
      <c r="F97" s="30"/>
      <c r="G97" s="7"/>
      <c r="H97" s="41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6">
        <v>0.007847222222222222</v>
      </c>
      <c r="O97" s="26">
        <f t="shared" si="7"/>
        <v>0.007847222222222222</v>
      </c>
      <c r="P97" s="27">
        <v>0</v>
      </c>
      <c r="Q97" s="27">
        <f t="shared" si="8"/>
        <v>0</v>
      </c>
      <c r="R97" s="26">
        <f t="shared" si="9"/>
        <v>0.007847222222222222</v>
      </c>
      <c r="S97" s="28">
        <v>73</v>
      </c>
      <c r="T97" s="29">
        <v>0</v>
      </c>
      <c r="U97" s="55"/>
    </row>
    <row r="98" spans="1:21" ht="15">
      <c r="A98" s="38">
        <v>31.2</v>
      </c>
      <c r="B98" s="24" t="s">
        <v>150</v>
      </c>
      <c r="C98" s="25" t="s">
        <v>152</v>
      </c>
      <c r="D98" s="25" t="s">
        <v>32</v>
      </c>
      <c r="E98" s="25" t="s">
        <v>20</v>
      </c>
      <c r="F98" s="30"/>
      <c r="G98" s="7"/>
      <c r="H98" s="41">
        <v>0.007847222222222222</v>
      </c>
      <c r="I98" s="27">
        <v>0</v>
      </c>
      <c r="J98" s="27">
        <v>0</v>
      </c>
      <c r="K98" s="27">
        <v>0</v>
      </c>
      <c r="L98" s="27">
        <v>1</v>
      </c>
      <c r="M98" s="27">
        <v>0</v>
      </c>
      <c r="N98" s="26">
        <v>0.014560185185185183</v>
      </c>
      <c r="O98" s="26">
        <f t="shared" si="7"/>
        <v>0.0067129629629629605</v>
      </c>
      <c r="P98" s="27">
        <v>0</v>
      </c>
      <c r="Q98" s="27">
        <f t="shared" si="8"/>
        <v>1</v>
      </c>
      <c r="R98" s="26">
        <f t="shared" si="9"/>
        <v>0.007060185185185182</v>
      </c>
      <c r="S98" s="28">
        <v>74</v>
      </c>
      <c r="T98" s="29">
        <v>0</v>
      </c>
      <c r="U98" s="55"/>
    </row>
    <row r="99" spans="1:21" ht="15">
      <c r="A99" s="38">
        <v>33.1</v>
      </c>
      <c r="B99" s="24" t="s">
        <v>60</v>
      </c>
      <c r="C99" s="25" t="s">
        <v>153</v>
      </c>
      <c r="D99" s="25" t="s">
        <v>32</v>
      </c>
      <c r="E99" s="25" t="s">
        <v>18</v>
      </c>
      <c r="F99" s="30"/>
      <c r="G99" s="7"/>
      <c r="H99" s="41">
        <v>0</v>
      </c>
      <c r="I99" s="27">
        <v>3</v>
      </c>
      <c r="J99" s="27">
        <v>10</v>
      </c>
      <c r="K99" s="27">
        <v>0</v>
      </c>
      <c r="L99" s="27">
        <v>0</v>
      </c>
      <c r="M99" s="27">
        <v>0</v>
      </c>
      <c r="N99" s="26">
        <v>0.005624999999999999</v>
      </c>
      <c r="O99" s="26">
        <f t="shared" si="7"/>
        <v>0.005624999999999999</v>
      </c>
      <c r="P99" s="27">
        <v>0</v>
      </c>
      <c r="Q99" s="27">
        <f t="shared" si="8"/>
        <v>13</v>
      </c>
      <c r="R99" s="26">
        <f t="shared" si="9"/>
        <v>0.010138888888888888</v>
      </c>
      <c r="S99" s="28">
        <v>61</v>
      </c>
      <c r="T99" s="29">
        <v>0</v>
      </c>
      <c r="U99" s="55"/>
    </row>
    <row r="100" spans="1:21" ht="15">
      <c r="A100" s="38">
        <v>33.2</v>
      </c>
      <c r="B100" s="24" t="s">
        <v>60</v>
      </c>
      <c r="C100" s="25" t="s">
        <v>154</v>
      </c>
      <c r="D100" s="25" t="s">
        <v>32</v>
      </c>
      <c r="E100" s="25" t="s">
        <v>18</v>
      </c>
      <c r="F100" s="30"/>
      <c r="G100" s="7"/>
      <c r="H100" s="41">
        <v>0.005624999999999999</v>
      </c>
      <c r="I100" s="27">
        <v>4</v>
      </c>
      <c r="J100" s="27">
        <v>0</v>
      </c>
      <c r="K100" s="27">
        <v>0</v>
      </c>
      <c r="L100" s="27">
        <v>0</v>
      </c>
      <c r="M100" s="27">
        <v>0</v>
      </c>
      <c r="N100" s="26">
        <v>0.012337962962962962</v>
      </c>
      <c r="O100" s="26">
        <f t="shared" si="7"/>
        <v>0.006712962962962963</v>
      </c>
      <c r="P100" s="27">
        <v>0</v>
      </c>
      <c r="Q100" s="27">
        <f t="shared" si="8"/>
        <v>4</v>
      </c>
      <c r="R100" s="26">
        <f t="shared" si="9"/>
        <v>0.008101851851851851</v>
      </c>
      <c r="S100" s="28">
        <v>62</v>
      </c>
      <c r="T100" s="29">
        <v>0</v>
      </c>
      <c r="U100" s="55"/>
    </row>
    <row r="101" spans="1:21" ht="15">
      <c r="A101" s="38">
        <v>33.3</v>
      </c>
      <c r="B101" s="24" t="s">
        <v>60</v>
      </c>
      <c r="C101" s="25" t="s">
        <v>155</v>
      </c>
      <c r="D101" s="25" t="s">
        <v>32</v>
      </c>
      <c r="E101" s="25" t="s">
        <v>18</v>
      </c>
      <c r="F101" s="30"/>
      <c r="G101" s="7"/>
      <c r="H101" s="41">
        <v>0.012337962962962962</v>
      </c>
      <c r="I101" s="27">
        <v>0</v>
      </c>
      <c r="J101" s="27">
        <v>0</v>
      </c>
      <c r="K101" s="27">
        <v>1</v>
      </c>
      <c r="L101" s="27">
        <v>10</v>
      </c>
      <c r="M101" s="27">
        <v>0</v>
      </c>
      <c r="N101" s="26">
        <v>0.022233796296296297</v>
      </c>
      <c r="O101" s="26">
        <f t="shared" si="7"/>
        <v>0.009895833333333335</v>
      </c>
      <c r="P101" s="27">
        <v>0</v>
      </c>
      <c r="Q101" s="27">
        <f t="shared" si="8"/>
        <v>11</v>
      </c>
      <c r="R101" s="26">
        <f t="shared" si="9"/>
        <v>0.01371527777777778</v>
      </c>
      <c r="S101" s="28">
        <v>63</v>
      </c>
      <c r="T101" s="29">
        <v>0</v>
      </c>
      <c r="U101" s="55"/>
    </row>
    <row r="102" spans="1:21" ht="15">
      <c r="A102" s="38">
        <v>33.4</v>
      </c>
      <c r="B102" s="24" t="s">
        <v>60</v>
      </c>
      <c r="C102" s="25" t="s">
        <v>156</v>
      </c>
      <c r="D102" s="25" t="s">
        <v>32</v>
      </c>
      <c r="E102" s="25" t="s">
        <v>20</v>
      </c>
      <c r="F102" s="30"/>
      <c r="G102" s="7"/>
      <c r="H102" s="41">
        <v>0.022233796296296297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6">
        <v>0.028796296296296296</v>
      </c>
      <c r="O102" s="26">
        <f t="shared" si="7"/>
        <v>0.006562499999999999</v>
      </c>
      <c r="P102" s="27">
        <v>0</v>
      </c>
      <c r="Q102" s="27">
        <f t="shared" si="8"/>
        <v>0</v>
      </c>
      <c r="R102" s="26">
        <f t="shared" si="9"/>
        <v>0.006562499999999999</v>
      </c>
      <c r="S102" s="28">
        <v>64</v>
      </c>
      <c r="T102" s="29">
        <v>0</v>
      </c>
      <c r="U102" s="55"/>
    </row>
    <row r="103" spans="1:21" ht="15">
      <c r="A103" s="38">
        <v>28.1</v>
      </c>
      <c r="B103" s="24" t="s">
        <v>157</v>
      </c>
      <c r="C103" s="25" t="s">
        <v>158</v>
      </c>
      <c r="D103" s="25" t="s">
        <v>32</v>
      </c>
      <c r="E103" s="25" t="s">
        <v>18</v>
      </c>
      <c r="F103" s="30"/>
      <c r="G103" s="7"/>
      <c r="H103" s="41">
        <v>0.013483796296296298</v>
      </c>
      <c r="I103" s="27">
        <v>3</v>
      </c>
      <c r="J103" s="27">
        <v>0</v>
      </c>
      <c r="K103" s="27">
        <v>0</v>
      </c>
      <c r="L103" s="27">
        <v>0</v>
      </c>
      <c r="M103" s="27">
        <v>0</v>
      </c>
      <c r="N103" s="26">
        <v>0.021388888888888888</v>
      </c>
      <c r="O103" s="26">
        <f t="shared" si="7"/>
        <v>0.00790509259259259</v>
      </c>
      <c r="P103" s="27">
        <v>0</v>
      </c>
      <c r="Q103" s="27">
        <f t="shared" si="8"/>
        <v>3</v>
      </c>
      <c r="R103" s="26">
        <f t="shared" si="9"/>
        <v>0.008946759259259257</v>
      </c>
      <c r="S103" s="28">
        <v>65</v>
      </c>
      <c r="T103" s="29">
        <v>0</v>
      </c>
      <c r="U103" s="55"/>
    </row>
    <row r="104" spans="1:21" s="52" customFormat="1" ht="15">
      <c r="A104" s="38">
        <v>28.2</v>
      </c>
      <c r="B104" s="24" t="s">
        <v>157</v>
      </c>
      <c r="C104" s="25" t="s">
        <v>159</v>
      </c>
      <c r="D104" s="25" t="s">
        <v>32</v>
      </c>
      <c r="E104" s="25" t="s">
        <v>20</v>
      </c>
      <c r="F104" s="30"/>
      <c r="G104" s="7"/>
      <c r="H104" s="41">
        <v>0.021388888888888888</v>
      </c>
      <c r="I104" s="27">
        <v>3</v>
      </c>
      <c r="J104" s="27">
        <v>0</v>
      </c>
      <c r="K104" s="27">
        <v>0</v>
      </c>
      <c r="L104" s="27">
        <v>0</v>
      </c>
      <c r="M104" s="27">
        <v>0</v>
      </c>
      <c r="N104" s="26">
        <v>0.028969907407407406</v>
      </c>
      <c r="O104" s="26">
        <f t="shared" si="7"/>
        <v>0.007581018518518518</v>
      </c>
      <c r="P104" s="27">
        <v>0</v>
      </c>
      <c r="Q104" s="27">
        <f t="shared" si="8"/>
        <v>3</v>
      </c>
      <c r="R104" s="26">
        <f t="shared" si="9"/>
        <v>0.008622685185185185</v>
      </c>
      <c r="S104" s="28">
        <v>66</v>
      </c>
      <c r="T104" s="51">
        <v>0</v>
      </c>
      <c r="U104" s="56"/>
    </row>
    <row r="105" spans="1:21" ht="15">
      <c r="A105" s="38">
        <v>28.3</v>
      </c>
      <c r="B105" s="24" t="s">
        <v>157</v>
      </c>
      <c r="C105" s="25" t="s">
        <v>160</v>
      </c>
      <c r="D105" s="25" t="s">
        <v>32</v>
      </c>
      <c r="E105" s="25" t="s">
        <v>20</v>
      </c>
      <c r="F105" s="30"/>
      <c r="G105" s="7"/>
      <c r="H105" s="41">
        <v>0.028969907407407406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6">
        <v>0.03606481481481481</v>
      </c>
      <c r="O105" s="26">
        <f t="shared" si="7"/>
        <v>0.007094907407407407</v>
      </c>
      <c r="P105" s="27">
        <v>0</v>
      </c>
      <c r="Q105" s="27">
        <f t="shared" si="8"/>
        <v>0</v>
      </c>
      <c r="R105" s="26">
        <f t="shared" si="9"/>
        <v>0.007094907407407407</v>
      </c>
      <c r="S105" s="28">
        <v>67</v>
      </c>
      <c r="T105" s="29">
        <v>0</v>
      </c>
      <c r="U105" s="55"/>
    </row>
    <row r="106" spans="1:21" ht="15">
      <c r="A106" s="38">
        <v>28.4</v>
      </c>
      <c r="B106" s="24" t="s">
        <v>157</v>
      </c>
      <c r="C106" s="25" t="s">
        <v>161</v>
      </c>
      <c r="D106" s="25" t="s">
        <v>32</v>
      </c>
      <c r="E106" s="25" t="s">
        <v>20</v>
      </c>
      <c r="F106" s="30"/>
      <c r="G106" s="7"/>
      <c r="H106" s="41">
        <v>0.03606481481481481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6">
        <v>0.04204861111111111</v>
      </c>
      <c r="O106" s="26">
        <f t="shared" si="7"/>
        <v>0.0059837962962962996</v>
      </c>
      <c r="P106" s="27">
        <v>0</v>
      </c>
      <c r="Q106" s="27">
        <f t="shared" si="8"/>
        <v>0</v>
      </c>
      <c r="R106" s="26">
        <f t="shared" si="9"/>
        <v>0.0059837962962962996</v>
      </c>
      <c r="S106" s="28">
        <v>68</v>
      </c>
      <c r="T106" s="29">
        <v>0</v>
      </c>
      <c r="U106" s="55"/>
    </row>
    <row r="107" spans="1:21" ht="15">
      <c r="A107" s="38">
        <v>1</v>
      </c>
      <c r="B107" s="24" t="s">
        <v>27</v>
      </c>
      <c r="C107" s="25" t="s">
        <v>162</v>
      </c>
      <c r="D107" s="25" t="s">
        <v>32</v>
      </c>
      <c r="E107" s="25" t="s">
        <v>18</v>
      </c>
      <c r="F107" s="30"/>
      <c r="G107" s="7"/>
      <c r="H107" s="41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6">
        <v>0.0030787037037037037</v>
      </c>
      <c r="O107" s="26">
        <f t="shared" si="7"/>
        <v>0.0030787037037037037</v>
      </c>
      <c r="P107" s="27">
        <v>0</v>
      </c>
      <c r="Q107" s="27">
        <f t="shared" si="8"/>
        <v>0</v>
      </c>
      <c r="R107" s="26">
        <f t="shared" si="9"/>
        <v>0.0030787037037037037</v>
      </c>
      <c r="S107" s="28">
        <v>69</v>
      </c>
      <c r="T107" s="29">
        <v>0</v>
      </c>
      <c r="U107" s="55"/>
    </row>
    <row r="108" spans="1:21" ht="15">
      <c r="A108" s="38">
        <v>2</v>
      </c>
      <c r="B108" s="24" t="s">
        <v>27</v>
      </c>
      <c r="C108" s="25" t="s">
        <v>163</v>
      </c>
      <c r="D108" s="25" t="s">
        <v>32</v>
      </c>
      <c r="E108" s="25" t="s">
        <v>20</v>
      </c>
      <c r="F108" s="30"/>
      <c r="G108" s="7"/>
      <c r="H108" s="41">
        <v>0.0030787037037037037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6">
        <v>0.0069097222222222225</v>
      </c>
      <c r="O108" s="26">
        <f t="shared" si="7"/>
        <v>0.0038310185185185188</v>
      </c>
      <c r="P108" s="27">
        <v>0</v>
      </c>
      <c r="Q108" s="27">
        <f t="shared" si="8"/>
        <v>0</v>
      </c>
      <c r="R108" s="26">
        <f t="shared" si="9"/>
        <v>0.0038310185185185188</v>
      </c>
      <c r="S108" s="28">
        <v>70</v>
      </c>
      <c r="T108" s="29">
        <v>0</v>
      </c>
      <c r="U108" s="55"/>
    </row>
    <row r="109" spans="1:21" ht="13.5" customHeight="1">
      <c r="A109" s="38">
        <v>3</v>
      </c>
      <c r="B109" s="24" t="s">
        <v>27</v>
      </c>
      <c r="C109" s="25" t="s">
        <v>164</v>
      </c>
      <c r="D109" s="25" t="s">
        <v>32</v>
      </c>
      <c r="E109" s="25" t="s">
        <v>18</v>
      </c>
      <c r="F109" s="30"/>
      <c r="G109" s="7"/>
      <c r="H109" s="41">
        <v>0.0069097222222222225</v>
      </c>
      <c r="I109" s="27">
        <v>1</v>
      </c>
      <c r="J109" s="27">
        <v>0</v>
      </c>
      <c r="K109" s="27">
        <v>0</v>
      </c>
      <c r="L109" s="27">
        <v>0</v>
      </c>
      <c r="M109" s="27">
        <v>0</v>
      </c>
      <c r="N109" s="26">
        <v>0.012187500000000002</v>
      </c>
      <c r="O109" s="26">
        <f t="shared" si="7"/>
        <v>0.00527777777777778</v>
      </c>
      <c r="P109" s="27">
        <v>0</v>
      </c>
      <c r="Q109" s="27">
        <f t="shared" si="8"/>
        <v>1</v>
      </c>
      <c r="R109" s="26">
        <f t="shared" si="9"/>
        <v>0.0056250000000000015</v>
      </c>
      <c r="S109" s="28">
        <v>71</v>
      </c>
      <c r="T109" s="29">
        <v>0</v>
      </c>
      <c r="U109" s="55"/>
    </row>
    <row r="110" spans="1:21" ht="15">
      <c r="A110" s="38">
        <v>4</v>
      </c>
      <c r="B110" s="24" t="s">
        <v>27</v>
      </c>
      <c r="C110" s="25" t="s">
        <v>165</v>
      </c>
      <c r="D110" s="25" t="s">
        <v>32</v>
      </c>
      <c r="E110" s="25" t="s">
        <v>20</v>
      </c>
      <c r="F110" s="30"/>
      <c r="G110" s="7"/>
      <c r="H110" s="41">
        <v>0.012187500000000002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6">
        <v>0.01709490740740741</v>
      </c>
      <c r="O110" s="26">
        <f t="shared" si="7"/>
        <v>0.004907407407407407</v>
      </c>
      <c r="P110" s="27">
        <v>0</v>
      </c>
      <c r="Q110" s="27">
        <f t="shared" si="8"/>
        <v>0</v>
      </c>
      <c r="R110" s="26">
        <f t="shared" si="9"/>
        <v>0.004907407407407407</v>
      </c>
      <c r="S110" s="28">
        <v>72</v>
      </c>
      <c r="T110" s="29">
        <v>0</v>
      </c>
      <c r="U110" s="55"/>
    </row>
    <row r="111" spans="1:21" ht="15">
      <c r="A111" s="38">
        <v>32.1</v>
      </c>
      <c r="B111" s="24" t="s">
        <v>33</v>
      </c>
      <c r="C111" s="25" t="s">
        <v>166</v>
      </c>
      <c r="D111" s="25" t="s">
        <v>32</v>
      </c>
      <c r="E111" s="25" t="s">
        <v>18</v>
      </c>
      <c r="F111" s="30"/>
      <c r="G111" s="7"/>
      <c r="H111" s="41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6">
        <v>0.011041666666666667</v>
      </c>
      <c r="O111" s="26">
        <f t="shared" si="7"/>
        <v>0.011041666666666667</v>
      </c>
      <c r="P111" s="27">
        <v>0</v>
      </c>
      <c r="Q111" s="27">
        <f t="shared" si="8"/>
        <v>0</v>
      </c>
      <c r="R111" s="26">
        <f t="shared" si="9"/>
        <v>0.011041666666666667</v>
      </c>
      <c r="S111" s="28">
        <v>73</v>
      </c>
      <c r="T111" s="29">
        <v>0</v>
      </c>
      <c r="U111" s="55"/>
    </row>
    <row r="112" spans="1:21" ht="30">
      <c r="A112" s="38">
        <v>32.2</v>
      </c>
      <c r="B112" s="24" t="s">
        <v>33</v>
      </c>
      <c r="C112" s="25" t="s">
        <v>167</v>
      </c>
      <c r="D112" s="25" t="s">
        <v>32</v>
      </c>
      <c r="E112" s="25" t="s">
        <v>18</v>
      </c>
      <c r="F112" s="30"/>
      <c r="G112" s="7"/>
      <c r="H112" s="41">
        <v>0.011041666666666667</v>
      </c>
      <c r="I112" s="27">
        <v>3</v>
      </c>
      <c r="J112" s="27">
        <v>0</v>
      </c>
      <c r="K112" s="27">
        <v>0</v>
      </c>
      <c r="L112" s="27">
        <v>0</v>
      </c>
      <c r="M112" s="27">
        <v>0</v>
      </c>
      <c r="N112" s="26">
        <v>0.017083333333333336</v>
      </c>
      <c r="O112" s="26">
        <f t="shared" si="7"/>
        <v>0.006041666666666669</v>
      </c>
      <c r="P112" s="27">
        <v>0</v>
      </c>
      <c r="Q112" s="27">
        <f t="shared" si="8"/>
        <v>3</v>
      </c>
      <c r="R112" s="26">
        <f t="shared" si="9"/>
        <v>0.007083333333333336</v>
      </c>
      <c r="S112" s="28">
        <v>74</v>
      </c>
      <c r="T112" s="29">
        <v>0</v>
      </c>
      <c r="U112" s="55"/>
    </row>
    <row r="113" spans="1:21" ht="15">
      <c r="A113" s="38">
        <v>32.3</v>
      </c>
      <c r="B113" s="24" t="s">
        <v>33</v>
      </c>
      <c r="C113" s="25" t="s">
        <v>168</v>
      </c>
      <c r="D113" s="25" t="s">
        <v>32</v>
      </c>
      <c r="E113" s="25" t="s">
        <v>20</v>
      </c>
      <c r="F113" s="30"/>
      <c r="G113" s="7"/>
      <c r="H113" s="41">
        <v>0.017083333333333336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6">
        <v>0.02344907407407407</v>
      </c>
      <c r="O113" s="26">
        <f t="shared" si="7"/>
        <v>0.006365740740740734</v>
      </c>
      <c r="P113" s="27">
        <v>0</v>
      </c>
      <c r="Q113" s="27">
        <f t="shared" si="8"/>
        <v>1</v>
      </c>
      <c r="R113" s="26">
        <f t="shared" si="9"/>
        <v>0.006712962962962956</v>
      </c>
      <c r="S113" s="28">
        <v>75</v>
      </c>
      <c r="T113" s="29">
        <v>0</v>
      </c>
      <c r="U113" s="55"/>
    </row>
    <row r="114" spans="1:21" ht="15">
      <c r="A114" s="38">
        <v>32.4</v>
      </c>
      <c r="B114" s="24" t="s">
        <v>33</v>
      </c>
      <c r="C114" s="25" t="s">
        <v>34</v>
      </c>
      <c r="D114" s="25" t="s">
        <v>32</v>
      </c>
      <c r="E114" s="25" t="s">
        <v>18</v>
      </c>
      <c r="F114" s="30"/>
      <c r="G114" s="7"/>
      <c r="H114" s="41">
        <v>0.02344907407407407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6">
        <v>0.027395833333333338</v>
      </c>
      <c r="O114" s="26">
        <f t="shared" si="7"/>
        <v>0.003946759259259268</v>
      </c>
      <c r="P114" s="27">
        <v>0</v>
      </c>
      <c r="Q114" s="27">
        <f t="shared" si="8"/>
        <v>0</v>
      </c>
      <c r="R114" s="26">
        <f t="shared" si="9"/>
        <v>0.003946759259259268</v>
      </c>
      <c r="S114" s="28">
        <v>76</v>
      </c>
      <c r="T114" s="29">
        <v>0</v>
      </c>
      <c r="U114" s="55"/>
    </row>
    <row r="115" spans="1:18" ht="15">
      <c r="A115" s="43"/>
      <c r="B115" s="44"/>
      <c r="C115" s="45"/>
      <c r="D115" s="45"/>
      <c r="E115" s="45"/>
      <c r="F115" s="46"/>
      <c r="G115" s="32"/>
      <c r="H115" s="47"/>
      <c r="I115" s="34"/>
      <c r="J115" s="34"/>
      <c r="K115" s="34"/>
      <c r="L115" s="34"/>
      <c r="M115" s="34"/>
      <c r="N115" s="33"/>
      <c r="O115" s="33"/>
      <c r="P115" s="34"/>
      <c r="Q115" s="34"/>
      <c r="R115" s="33"/>
    </row>
    <row r="116" spans="2:18" ht="12.75">
      <c r="B116" s="4"/>
      <c r="C116" s="114" t="s">
        <v>19</v>
      </c>
      <c r="D116" s="114"/>
      <c r="E116" s="114"/>
      <c r="F116" s="114"/>
      <c r="G116" s="32">
        <f>SUM(G9:G17)*2</f>
        <v>0</v>
      </c>
      <c r="H116" s="42"/>
      <c r="I116" s="34"/>
      <c r="J116" s="34"/>
      <c r="K116" s="34"/>
      <c r="L116" s="34"/>
      <c r="M116" s="34"/>
      <c r="N116" s="33"/>
      <c r="O116" s="33"/>
      <c r="P116" s="34"/>
      <c r="Q116" s="34"/>
      <c r="R116" s="33"/>
    </row>
    <row r="117" spans="2:9" ht="12.75">
      <c r="B117" s="4"/>
      <c r="C117" s="31"/>
      <c r="D117" s="31"/>
      <c r="E117" s="31"/>
      <c r="F117" s="31"/>
      <c r="G117" s="35"/>
      <c r="I117" s="35"/>
    </row>
    <row r="119" spans="3:16" ht="15">
      <c r="C119" s="115" t="s">
        <v>24</v>
      </c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50"/>
    </row>
  </sheetData>
  <sheetProtection/>
  <mergeCells count="10">
    <mergeCell ref="H8:M8"/>
    <mergeCell ref="C116:F116"/>
    <mergeCell ref="C119:O119"/>
    <mergeCell ref="O1:T1"/>
    <mergeCell ref="O2:Q2"/>
    <mergeCell ref="Q3:U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Office</cp:lastModifiedBy>
  <cp:lastPrinted>2012-10-09T05:44:11Z</cp:lastPrinted>
  <dcterms:created xsi:type="dcterms:W3CDTF">2007-10-12T06:56:14Z</dcterms:created>
  <dcterms:modified xsi:type="dcterms:W3CDTF">2012-10-16T09:46:11Z</dcterms:modified>
  <cp:category/>
  <cp:version/>
  <cp:contentType/>
  <cp:contentStatus/>
</cp:coreProperties>
</file>