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28" windowHeight="6720" activeTab="0"/>
  </bookViews>
  <sheets>
    <sheet name="Лист3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<sst xmlns="http://schemas.openxmlformats.org/spreadsheetml/2006/main" count="193" uniqueCount="46">
  <si>
    <t>Мальчики</t>
  </si>
  <si>
    <t>Девочки</t>
  </si>
  <si>
    <t>год рожд</t>
  </si>
  <si>
    <t>Сумма</t>
  </si>
  <si>
    <t>К1</t>
  </si>
  <si>
    <t>К2</t>
  </si>
  <si>
    <t>n</t>
  </si>
  <si>
    <t>Bi</t>
  </si>
  <si>
    <t>№ школы</t>
  </si>
  <si>
    <t>Т общее время на дистанции</t>
  </si>
  <si>
    <t>Т отдыха на КП</t>
  </si>
  <si>
    <t>Т чистое</t>
  </si>
  <si>
    <t>К 3</t>
  </si>
  <si>
    <t>Узлы</t>
  </si>
  <si>
    <t>Лыжи</t>
  </si>
  <si>
    <t>Топография</t>
  </si>
  <si>
    <t>Движение на сломаной лыжи</t>
  </si>
  <si>
    <t>Разведение костра, кипячение воды</t>
  </si>
  <si>
    <t>Медицина</t>
  </si>
  <si>
    <t>Транспортировка пострадавшего</t>
  </si>
  <si>
    <t>Вне конкурса</t>
  </si>
  <si>
    <t>Итоговый результат</t>
  </si>
  <si>
    <t>Команда</t>
  </si>
  <si>
    <t>Старт</t>
  </si>
  <si>
    <t>Финиш</t>
  </si>
  <si>
    <t>вк</t>
  </si>
  <si>
    <t>Сумма штрафов</t>
  </si>
  <si>
    <t>Гл. судья</t>
  </si>
  <si>
    <t>Гл. секретарь</t>
  </si>
  <si>
    <t>Место</t>
  </si>
  <si>
    <r>
      <t>Т</t>
    </r>
    <r>
      <rPr>
        <sz val="8"/>
        <rFont val="Arial Cyr"/>
        <family val="2"/>
      </rPr>
      <t xml:space="preserve"> общее время на дистанции</t>
    </r>
  </si>
  <si>
    <r>
      <t>Т</t>
    </r>
    <r>
      <rPr>
        <sz val="8"/>
        <rFont val="Arial Cyr"/>
        <family val="2"/>
      </rPr>
      <t xml:space="preserve"> отдыха на КП</t>
    </r>
  </si>
  <si>
    <r>
      <t>Т</t>
    </r>
    <r>
      <rPr>
        <sz val="8"/>
        <rFont val="Arial Cyr"/>
        <family val="2"/>
      </rPr>
      <t xml:space="preserve"> чистое</t>
    </r>
  </si>
  <si>
    <t>Следопыты</t>
  </si>
  <si>
    <t>Переправа по льду</t>
  </si>
  <si>
    <t>Тропление лыжни</t>
  </si>
  <si>
    <t>Переправа по бревну</t>
  </si>
  <si>
    <t>Оказание ПДП</t>
  </si>
  <si>
    <t>Медицина тест</t>
  </si>
  <si>
    <t>сн</t>
  </si>
  <si>
    <t>Сводный протокол Первенства города среди</t>
  </si>
  <si>
    <t>учащихся по спортивному туризму посвященного памяти В.И. Лебедева</t>
  </si>
  <si>
    <t>Лисицкий А.В. (СС1К)</t>
  </si>
  <si>
    <t>Ситников С.Н. (СС2К)</t>
  </si>
  <si>
    <t>ЛСТУ №2</t>
  </si>
  <si>
    <t>Эдельвейс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</si>
</sst>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</numFmts>
  <fonts count="42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4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42"/>
  <sheetViews>
    <sheetView tabSelected="1" zoomScalePageLayoutView="0" workbookViewId="0" topLeftCell="A1">
      <selection activeCell="CU42" sqref="CU42"/>
    </sheetView>
  </sheetViews>
  <sheetFormatPr defaultColWidth="9.00390625" defaultRowHeight="12.75"/>
  <cols>
    <col min="1" max="1" width="10.50390625" style="5" customWidth="1"/>
    <col min="7" max="14" width="0" style="0" hidden="1" customWidth="1"/>
    <col min="15" max="16" width="8.875" style="0" hidden="1" customWidth="1"/>
    <col min="17" max="17" width="0" style="0" hidden="1" customWidth="1"/>
    <col min="18" max="19" width="8.875" style="0" hidden="1" customWidth="1"/>
    <col min="20" max="20" width="0" style="0" hidden="1" customWidth="1"/>
    <col min="21" max="22" width="8.875" style="0" hidden="1" customWidth="1"/>
    <col min="23" max="23" width="0" style="0" hidden="1" customWidth="1"/>
    <col min="24" max="25" width="8.875" style="0" hidden="1" customWidth="1"/>
    <col min="26" max="26" width="0" style="0" hidden="1" customWidth="1"/>
    <col min="27" max="28" width="8.875" style="0" hidden="1" customWidth="1"/>
    <col min="29" max="29" width="8.625" style="0" hidden="1" customWidth="1"/>
    <col min="30" max="31" width="8.875" style="0" hidden="1" customWidth="1"/>
    <col min="32" max="34" width="0" style="0" hidden="1" customWidth="1"/>
    <col min="36" max="66" width="0" style="0" hidden="1" customWidth="1"/>
    <col min="68" max="98" width="8.875" style="0" hidden="1" customWidth="1"/>
    <col min="99" max="99" width="8.875" style="9" customWidth="1"/>
    <col min="100" max="107" width="8.875" style="0" hidden="1" customWidth="1"/>
    <col min="109" max="109" width="10.125" style="0" bestFit="1" customWidth="1"/>
  </cols>
  <sheetData>
    <row r="1" spans="4:108" ht="15">
      <c r="D1" s="70" t="s">
        <v>40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</row>
    <row r="2" spans="2:110" ht="15" customHeight="1">
      <c r="B2" s="69" t="s">
        <v>41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71">
        <v>41322</v>
      </c>
      <c r="DF2" s="71"/>
    </row>
    <row r="3" s="22" customFormat="1" ht="12.75">
      <c r="A3" s="36">
        <f>Лист2!A:DV</f>
        <v>0</v>
      </c>
    </row>
    <row r="4" spans="1:110" s="22" customFormat="1" ht="40.5">
      <c r="A4" s="38" t="s">
        <v>8</v>
      </c>
      <c r="B4" s="38" t="s">
        <v>23</v>
      </c>
      <c r="C4" s="38" t="s">
        <v>24</v>
      </c>
      <c r="D4" s="41" t="s">
        <v>30</v>
      </c>
      <c r="E4" s="41" t="s">
        <v>31</v>
      </c>
      <c r="F4" s="41" t="s">
        <v>32</v>
      </c>
      <c r="G4" s="23" t="s">
        <v>2</v>
      </c>
      <c r="H4" s="23">
        <v>1994</v>
      </c>
      <c r="I4" s="25"/>
      <c r="J4" s="25" t="s">
        <v>3</v>
      </c>
      <c r="K4" s="23">
        <v>1993</v>
      </c>
      <c r="L4" s="25"/>
      <c r="M4" s="25" t="s">
        <v>3</v>
      </c>
      <c r="N4" s="23">
        <v>1992</v>
      </c>
      <c r="O4" s="25"/>
      <c r="P4" s="25" t="s">
        <v>3</v>
      </c>
      <c r="Q4" s="23">
        <v>1991</v>
      </c>
      <c r="R4" s="25"/>
      <c r="S4" s="25" t="s">
        <v>3</v>
      </c>
      <c r="T4" s="23">
        <v>1990</v>
      </c>
      <c r="U4" s="25"/>
      <c r="V4" s="25" t="s">
        <v>3</v>
      </c>
      <c r="W4" s="23">
        <v>1989</v>
      </c>
      <c r="X4" s="25"/>
      <c r="Y4" s="25" t="s">
        <v>3</v>
      </c>
      <c r="Z4" s="23">
        <v>1988</v>
      </c>
      <c r="AA4" s="25"/>
      <c r="AB4" s="25" t="s">
        <v>3</v>
      </c>
      <c r="AC4" s="23">
        <v>1987</v>
      </c>
      <c r="AD4" s="25"/>
      <c r="AE4" s="25" t="s">
        <v>3</v>
      </c>
      <c r="AF4" s="23">
        <v>1986</v>
      </c>
      <c r="AG4" s="25"/>
      <c r="AH4" s="25" t="s">
        <v>3</v>
      </c>
      <c r="AI4" s="33" t="s">
        <v>4</v>
      </c>
      <c r="AJ4" s="23"/>
      <c r="AK4" s="39"/>
      <c r="AL4" s="23">
        <v>6</v>
      </c>
      <c r="AM4" s="25"/>
      <c r="AN4" s="25"/>
      <c r="AO4" s="23">
        <v>7</v>
      </c>
      <c r="AP4" s="25"/>
      <c r="AQ4" s="25"/>
      <c r="AR4" s="23">
        <v>8</v>
      </c>
      <c r="AS4" s="25"/>
      <c r="AT4" s="25"/>
      <c r="AU4" s="23">
        <v>9</v>
      </c>
      <c r="AV4" s="25"/>
      <c r="AW4" s="25"/>
      <c r="AX4" s="23">
        <v>10</v>
      </c>
      <c r="AY4" s="25"/>
      <c r="AZ4" s="25"/>
      <c r="BA4" s="23">
        <v>11</v>
      </c>
      <c r="BB4" s="25"/>
      <c r="BC4" s="25"/>
      <c r="BD4" s="23">
        <v>12</v>
      </c>
      <c r="BE4" s="25"/>
      <c r="BF4" s="25"/>
      <c r="BG4" s="23">
        <v>13</v>
      </c>
      <c r="BH4" s="25"/>
      <c r="BI4" s="25"/>
      <c r="BJ4" s="23">
        <v>14</v>
      </c>
      <c r="BK4" s="25"/>
      <c r="BL4" s="25"/>
      <c r="BM4" s="23">
        <v>15</v>
      </c>
      <c r="BN4" s="23"/>
      <c r="BO4" s="33" t="s">
        <v>5</v>
      </c>
      <c r="BP4" s="34"/>
      <c r="BQ4" s="27">
        <v>1</v>
      </c>
      <c r="BR4" s="27"/>
      <c r="BS4" s="27">
        <v>2</v>
      </c>
      <c r="BT4" s="27"/>
      <c r="BU4" s="27">
        <v>3</v>
      </c>
      <c r="BV4" s="27"/>
      <c r="BW4" s="27">
        <v>4</v>
      </c>
      <c r="BX4" s="27"/>
      <c r="BY4" s="27">
        <v>5</v>
      </c>
      <c r="BZ4" s="27"/>
      <c r="CA4" s="27">
        <v>6</v>
      </c>
      <c r="CB4" s="27"/>
      <c r="CC4" s="27">
        <v>7</v>
      </c>
      <c r="CD4" s="27"/>
      <c r="CE4" s="27">
        <v>8</v>
      </c>
      <c r="CF4" s="27"/>
      <c r="CG4" s="27">
        <v>9</v>
      </c>
      <c r="CH4" s="27"/>
      <c r="CI4" s="27">
        <v>10</v>
      </c>
      <c r="CJ4" s="27"/>
      <c r="CK4" s="27">
        <v>11</v>
      </c>
      <c r="CL4" s="27"/>
      <c r="CM4" s="27">
        <v>12</v>
      </c>
      <c r="CN4" s="27"/>
      <c r="CO4" s="27">
        <v>13</v>
      </c>
      <c r="CP4" s="27"/>
      <c r="CQ4" s="27">
        <v>14</v>
      </c>
      <c r="CR4" s="27"/>
      <c r="CS4" s="27">
        <v>15</v>
      </c>
      <c r="CT4" s="27"/>
      <c r="CU4" s="40" t="s">
        <v>12</v>
      </c>
      <c r="CV4" s="39" t="s">
        <v>13</v>
      </c>
      <c r="CW4" s="39" t="s">
        <v>14</v>
      </c>
      <c r="CX4" s="39" t="s">
        <v>15</v>
      </c>
      <c r="CY4" s="39" t="s">
        <v>16</v>
      </c>
      <c r="CZ4" s="39" t="s">
        <v>17</v>
      </c>
      <c r="DA4" s="39" t="s">
        <v>18</v>
      </c>
      <c r="DB4" s="39" t="s">
        <v>19</v>
      </c>
      <c r="DC4" s="39" t="s">
        <v>20</v>
      </c>
      <c r="DD4" s="38" t="s">
        <v>26</v>
      </c>
      <c r="DE4" s="38" t="s">
        <v>21</v>
      </c>
      <c r="DF4" s="26" t="s">
        <v>29</v>
      </c>
    </row>
    <row r="5" spans="1:110" s="22" customFormat="1" ht="12.75">
      <c r="A5" s="55">
        <v>69</v>
      </c>
      <c r="B5" s="53">
        <v>9</v>
      </c>
      <c r="C5" s="53">
        <v>11.55</v>
      </c>
      <c r="D5" s="53">
        <f>(C5-B5)*60</f>
        <v>153.00000000000006</v>
      </c>
      <c r="E5" s="53">
        <v>0</v>
      </c>
      <c r="F5" s="53">
        <f>D5-E5</f>
        <v>153.00000000000006</v>
      </c>
      <c r="G5" s="23" t="s">
        <v>0</v>
      </c>
      <c r="H5" s="24">
        <v>4</v>
      </c>
      <c r="I5" s="25">
        <v>0.6</v>
      </c>
      <c r="J5" s="25">
        <f aca="true" t="shared" si="0" ref="J5:J26">H5*I5</f>
        <v>2.4</v>
      </c>
      <c r="K5" s="24">
        <v>1</v>
      </c>
      <c r="L5" s="25">
        <v>0.65</v>
      </c>
      <c r="M5" s="25">
        <f aca="true" t="shared" si="1" ref="M5:M26">K5*L5</f>
        <v>0.65</v>
      </c>
      <c r="N5" s="24"/>
      <c r="O5" s="25">
        <v>0.7</v>
      </c>
      <c r="P5" s="25">
        <f aca="true" t="shared" si="2" ref="P5:P26">N5*O5</f>
        <v>0</v>
      </c>
      <c r="Q5" s="24"/>
      <c r="R5" s="25">
        <f aca="true" t="shared" si="3" ref="R5:R26">O5+0.05</f>
        <v>0.75</v>
      </c>
      <c r="S5" s="25">
        <f aca="true" t="shared" si="4" ref="S5:S26">Q5*R5</f>
        <v>0</v>
      </c>
      <c r="T5" s="24"/>
      <c r="U5" s="25">
        <f aca="true" t="shared" si="5" ref="U5:U26">R5+0.05</f>
        <v>0.8</v>
      </c>
      <c r="V5" s="25">
        <f aca="true" t="shared" si="6" ref="V5:V26">T5*U5</f>
        <v>0</v>
      </c>
      <c r="W5" s="24"/>
      <c r="X5" s="25">
        <f aca="true" t="shared" si="7" ref="X5:X26">U5+0.05</f>
        <v>0.8500000000000001</v>
      </c>
      <c r="Y5" s="25">
        <f aca="true" t="shared" si="8" ref="Y5:Y26">W5*X5</f>
        <v>0</v>
      </c>
      <c r="Z5" s="24"/>
      <c r="AA5" s="25">
        <f aca="true" t="shared" si="9" ref="AA5:AA26">X5+0.05</f>
        <v>0.9000000000000001</v>
      </c>
      <c r="AB5" s="25">
        <f aca="true" t="shared" si="10" ref="AB5:AB26">Z5*AA5</f>
        <v>0</v>
      </c>
      <c r="AC5" s="24">
        <v>1</v>
      </c>
      <c r="AD5" s="25">
        <f aca="true" t="shared" si="11" ref="AD5:AD26">AA5+0.05</f>
        <v>0.9500000000000002</v>
      </c>
      <c r="AE5" s="25">
        <f aca="true" t="shared" si="12" ref="AE5:AE26">AC5*AD5</f>
        <v>0.9500000000000002</v>
      </c>
      <c r="AF5" s="24"/>
      <c r="AG5" s="25">
        <f aca="true" t="shared" si="13" ref="AG5:AG26">AD5+0.05</f>
        <v>1.0000000000000002</v>
      </c>
      <c r="AH5" s="25">
        <f aca="true" t="shared" si="14" ref="AH5:AH26">AF5*AG5</f>
        <v>0</v>
      </c>
      <c r="AI5" s="53">
        <v>0.825</v>
      </c>
      <c r="AJ5" s="26" t="s">
        <v>7</v>
      </c>
      <c r="AK5" s="23" t="s">
        <v>22</v>
      </c>
      <c r="AL5" s="23">
        <v>1</v>
      </c>
      <c r="AM5" s="25"/>
      <c r="AN5" s="25"/>
      <c r="AO5" s="23">
        <v>0.997</v>
      </c>
      <c r="AP5" s="25"/>
      <c r="AQ5" s="25"/>
      <c r="AR5" s="23">
        <v>0.976</v>
      </c>
      <c r="AS5" s="25"/>
      <c r="AT5" s="25"/>
      <c r="AU5" s="23">
        <v>0.956</v>
      </c>
      <c r="AV5" s="25"/>
      <c r="AW5" s="25"/>
      <c r="AX5" s="23">
        <v>0.938</v>
      </c>
      <c r="AY5" s="25"/>
      <c r="AZ5" s="25"/>
      <c r="BA5" s="23">
        <v>0.922</v>
      </c>
      <c r="BB5" s="25"/>
      <c r="BC5" s="25"/>
      <c r="BD5" s="23">
        <v>0.907</v>
      </c>
      <c r="BE5" s="25"/>
      <c r="BF5" s="25"/>
      <c r="BG5" s="23">
        <v>0.894</v>
      </c>
      <c r="BH5" s="25"/>
      <c r="BI5" s="25"/>
      <c r="BJ5" s="23">
        <v>0.882</v>
      </c>
      <c r="BK5" s="25"/>
      <c r="BL5" s="25">
        <f>BM5*BM6</f>
        <v>0</v>
      </c>
      <c r="BM5" s="23">
        <v>0.877</v>
      </c>
      <c r="BN5" s="23"/>
      <c r="BO5" s="53">
        <f>BL5+BL6+BI6+BF6+BC6+AZ6+AW6+AT6+AQ6+AN6</f>
        <v>0.938</v>
      </c>
      <c r="BP5" s="23" t="s">
        <v>1</v>
      </c>
      <c r="BQ5" s="27">
        <v>0.98</v>
      </c>
      <c r="BR5" s="27">
        <f>BQ5*BQ6</f>
        <v>0</v>
      </c>
      <c r="BS5" s="27">
        <v>0.97</v>
      </c>
      <c r="BT5" s="27">
        <f>BS5*BS6</f>
        <v>0</v>
      </c>
      <c r="BU5" s="27">
        <v>0.95</v>
      </c>
      <c r="BV5" s="27">
        <f>BU5*BU6</f>
        <v>0</v>
      </c>
      <c r="BW5" s="27">
        <v>0.94</v>
      </c>
      <c r="BX5" s="27">
        <f>BW5*BW6</f>
        <v>0.94</v>
      </c>
      <c r="BY5" s="27">
        <v>0.93</v>
      </c>
      <c r="BZ5" s="27">
        <f>BY5*BY6</f>
        <v>0</v>
      </c>
      <c r="CA5" s="27">
        <v>0.92</v>
      </c>
      <c r="CB5" s="27">
        <f>CA5*CA6</f>
        <v>0</v>
      </c>
      <c r="CC5" s="27">
        <v>0.91</v>
      </c>
      <c r="CD5" s="27">
        <f>CC5*CC6</f>
        <v>0</v>
      </c>
      <c r="CE5" s="27">
        <v>0.9</v>
      </c>
      <c r="CF5" s="27">
        <f>CE5*CE6</f>
        <v>0</v>
      </c>
      <c r="CG5" s="27">
        <v>0.8</v>
      </c>
      <c r="CH5" s="27">
        <f>CG5*CG6</f>
        <v>0</v>
      </c>
      <c r="CI5" s="27">
        <v>0.87</v>
      </c>
      <c r="CJ5" s="27">
        <f>CI5*CI6</f>
        <v>0</v>
      </c>
      <c r="CK5" s="27">
        <v>0.86</v>
      </c>
      <c r="CL5" s="27">
        <f>CK5*CK6</f>
        <v>0</v>
      </c>
      <c r="CM5" s="27">
        <v>0.85</v>
      </c>
      <c r="CN5" s="27">
        <f>CM5*CM6</f>
        <v>0</v>
      </c>
      <c r="CO5" s="27">
        <v>0.84</v>
      </c>
      <c r="CP5" s="27">
        <f>CO5*CO6</f>
        <v>0</v>
      </c>
      <c r="CQ5" s="27">
        <v>0.83</v>
      </c>
      <c r="CR5" s="27">
        <f>CQ5*CQ6</f>
        <v>0</v>
      </c>
      <c r="CS5" s="27">
        <v>0.82</v>
      </c>
      <c r="CT5" s="27">
        <f>CS5*CS6</f>
        <v>0</v>
      </c>
      <c r="CU5" s="53">
        <f>CT5+CR5+CP5+CN5+CL5+CJ5+CH5+CF5+CD5+CB5+BZ5+BX5+BV5+BT5+BR5</f>
        <v>0.94</v>
      </c>
      <c r="CV5" s="53">
        <v>4</v>
      </c>
      <c r="CW5" s="53"/>
      <c r="CX5" s="53">
        <v>5</v>
      </c>
      <c r="CY5" s="53"/>
      <c r="CZ5" s="53"/>
      <c r="DA5" s="53">
        <v>2</v>
      </c>
      <c r="DB5" s="53"/>
      <c r="DC5" s="53"/>
      <c r="DD5" s="53">
        <v>11</v>
      </c>
      <c r="DE5" s="52">
        <f>(F5*AI5*BO5*CU5)+DD5</f>
        <v>122.29510700000002</v>
      </c>
      <c r="DF5" s="53">
        <v>1</v>
      </c>
    </row>
    <row r="6" spans="1:110" s="22" customFormat="1" ht="12.75">
      <c r="A6" s="55"/>
      <c r="B6" s="53"/>
      <c r="C6" s="53"/>
      <c r="D6" s="53"/>
      <c r="E6" s="53"/>
      <c r="F6" s="53"/>
      <c r="G6" s="23" t="s">
        <v>1</v>
      </c>
      <c r="H6" s="24">
        <v>2</v>
      </c>
      <c r="I6" s="25">
        <v>0.55</v>
      </c>
      <c r="J6" s="25">
        <f t="shared" si="0"/>
        <v>1.1</v>
      </c>
      <c r="K6" s="24"/>
      <c r="L6" s="25">
        <v>0.6</v>
      </c>
      <c r="M6" s="25">
        <f t="shared" si="1"/>
        <v>0</v>
      </c>
      <c r="N6" s="24"/>
      <c r="O6" s="25">
        <f>L6+0.05</f>
        <v>0.65</v>
      </c>
      <c r="P6" s="25">
        <f t="shared" si="2"/>
        <v>0</v>
      </c>
      <c r="Q6" s="24"/>
      <c r="R6" s="25">
        <f t="shared" si="3"/>
        <v>0.7000000000000001</v>
      </c>
      <c r="S6" s="25">
        <f t="shared" si="4"/>
        <v>0</v>
      </c>
      <c r="T6" s="24"/>
      <c r="U6" s="25">
        <f t="shared" si="5"/>
        <v>0.7500000000000001</v>
      </c>
      <c r="V6" s="25">
        <f t="shared" si="6"/>
        <v>0</v>
      </c>
      <c r="W6" s="24"/>
      <c r="X6" s="25">
        <f t="shared" si="7"/>
        <v>0.8000000000000002</v>
      </c>
      <c r="Y6" s="25">
        <f t="shared" si="8"/>
        <v>0</v>
      </c>
      <c r="Z6" s="24"/>
      <c r="AA6" s="25">
        <f t="shared" si="9"/>
        <v>0.8500000000000002</v>
      </c>
      <c r="AB6" s="25">
        <f t="shared" si="10"/>
        <v>0</v>
      </c>
      <c r="AC6" s="24">
        <v>2</v>
      </c>
      <c r="AD6" s="25">
        <f t="shared" si="11"/>
        <v>0.9000000000000002</v>
      </c>
      <c r="AE6" s="25">
        <f t="shared" si="12"/>
        <v>1.8000000000000005</v>
      </c>
      <c r="AF6" s="24"/>
      <c r="AG6" s="25">
        <f t="shared" si="13"/>
        <v>0.9500000000000003</v>
      </c>
      <c r="AH6" s="25">
        <f t="shared" si="14"/>
        <v>0</v>
      </c>
      <c r="AI6" s="53"/>
      <c r="AJ6" s="26" t="s">
        <v>6</v>
      </c>
      <c r="AK6" s="26">
        <f>H5+H6+K5+K6+N5+N6+Q5+Q6+T5+T6+W5+W6+Z5+Z6+AC5+AC6+AF5+AF6</f>
        <v>10</v>
      </c>
      <c r="AL6" s="24"/>
      <c r="AM6" s="24"/>
      <c r="AN6" s="24">
        <f>AL6*AL5</f>
        <v>0</v>
      </c>
      <c r="AO6" s="24"/>
      <c r="AP6" s="24"/>
      <c r="AQ6" s="24">
        <f>AO6*AO5</f>
        <v>0</v>
      </c>
      <c r="AR6" s="24"/>
      <c r="AS6" s="24"/>
      <c r="AT6" s="24">
        <f>AR6*AR5</f>
        <v>0</v>
      </c>
      <c r="AU6" s="24"/>
      <c r="AV6" s="24"/>
      <c r="AW6" s="24">
        <f>AU6*AU5</f>
        <v>0</v>
      </c>
      <c r="AX6" s="24">
        <v>1</v>
      </c>
      <c r="AY6" s="24"/>
      <c r="AZ6" s="24">
        <f>AX6*AX5</f>
        <v>0.938</v>
      </c>
      <c r="BA6" s="24"/>
      <c r="BB6" s="24"/>
      <c r="BC6" s="24">
        <f>BA6*BA5</f>
        <v>0</v>
      </c>
      <c r="BD6" s="24"/>
      <c r="BE6" s="24"/>
      <c r="BF6" s="24">
        <f>BD6*BD5</f>
        <v>0</v>
      </c>
      <c r="BG6" s="24"/>
      <c r="BH6" s="24"/>
      <c r="BI6" s="24">
        <f>BG6*BG5</f>
        <v>0</v>
      </c>
      <c r="BJ6" s="24"/>
      <c r="BK6" s="24"/>
      <c r="BL6" s="24">
        <f>BJ6*BJ5</f>
        <v>0</v>
      </c>
      <c r="BM6" s="24"/>
      <c r="BN6" s="23"/>
      <c r="BO6" s="53"/>
      <c r="BP6" s="26">
        <f>AF6+AC6+Z6+W6+T6+Q6+N6+K6+H6</f>
        <v>4</v>
      </c>
      <c r="BQ6" s="24"/>
      <c r="BR6" s="24"/>
      <c r="BS6" s="24"/>
      <c r="BT6" s="24"/>
      <c r="BU6" s="24"/>
      <c r="BV6" s="24"/>
      <c r="BW6" s="24">
        <v>1</v>
      </c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7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2"/>
      <c r="DF6" s="53"/>
    </row>
    <row r="7" spans="1:110" s="22" customFormat="1" ht="12.75">
      <c r="A7" s="55">
        <v>28</v>
      </c>
      <c r="B7" s="53">
        <v>9.45</v>
      </c>
      <c r="C7" s="53">
        <v>14.05</v>
      </c>
      <c r="D7" s="53">
        <f>(C7-B7)*60</f>
        <v>276.0000000000001</v>
      </c>
      <c r="E7" s="53">
        <v>0</v>
      </c>
      <c r="F7" s="53">
        <f>D7-E7</f>
        <v>276.0000000000001</v>
      </c>
      <c r="G7" s="23" t="s">
        <v>0</v>
      </c>
      <c r="H7" s="24"/>
      <c r="I7" s="25">
        <v>0.6</v>
      </c>
      <c r="J7" s="25">
        <f t="shared" si="0"/>
        <v>0</v>
      </c>
      <c r="K7" s="24"/>
      <c r="L7" s="25">
        <v>0.65</v>
      </c>
      <c r="M7" s="25">
        <f t="shared" si="1"/>
        <v>0</v>
      </c>
      <c r="N7" s="24"/>
      <c r="O7" s="25">
        <v>0.7</v>
      </c>
      <c r="P7" s="25">
        <f t="shared" si="2"/>
        <v>0</v>
      </c>
      <c r="Q7" s="24">
        <v>3</v>
      </c>
      <c r="R7" s="25">
        <f t="shared" si="3"/>
        <v>0.75</v>
      </c>
      <c r="S7" s="25">
        <f t="shared" si="4"/>
        <v>2.25</v>
      </c>
      <c r="T7" s="24">
        <v>1</v>
      </c>
      <c r="U7" s="25">
        <f t="shared" si="5"/>
        <v>0.8</v>
      </c>
      <c r="V7" s="25">
        <f t="shared" si="6"/>
        <v>0.8</v>
      </c>
      <c r="W7" s="24"/>
      <c r="X7" s="25">
        <f t="shared" si="7"/>
        <v>0.8500000000000001</v>
      </c>
      <c r="Y7" s="25">
        <f t="shared" si="8"/>
        <v>0</v>
      </c>
      <c r="Z7" s="24"/>
      <c r="AA7" s="25">
        <f t="shared" si="9"/>
        <v>0.9000000000000001</v>
      </c>
      <c r="AB7" s="25">
        <f t="shared" si="10"/>
        <v>0</v>
      </c>
      <c r="AC7" s="24">
        <v>1</v>
      </c>
      <c r="AD7" s="25">
        <f t="shared" si="11"/>
        <v>0.9500000000000002</v>
      </c>
      <c r="AE7" s="25">
        <f t="shared" si="12"/>
        <v>0.9500000000000002</v>
      </c>
      <c r="AF7" s="24"/>
      <c r="AG7" s="25">
        <f t="shared" si="13"/>
        <v>1.0000000000000002</v>
      </c>
      <c r="AH7" s="25">
        <f t="shared" si="14"/>
        <v>0</v>
      </c>
      <c r="AI7" s="54">
        <v>0.65</v>
      </c>
      <c r="AJ7" s="26" t="s">
        <v>7</v>
      </c>
      <c r="AK7" s="23" t="s">
        <v>22</v>
      </c>
      <c r="AL7" s="23">
        <v>1</v>
      </c>
      <c r="AM7" s="25"/>
      <c r="AN7" s="25"/>
      <c r="AO7" s="23">
        <v>0.997</v>
      </c>
      <c r="AP7" s="25"/>
      <c r="AQ7" s="25"/>
      <c r="AR7" s="23">
        <v>0.976</v>
      </c>
      <c r="AS7" s="25"/>
      <c r="AT7" s="25"/>
      <c r="AU7" s="23">
        <v>0.956</v>
      </c>
      <c r="AV7" s="25"/>
      <c r="AW7" s="25"/>
      <c r="AX7" s="23">
        <v>0.938</v>
      </c>
      <c r="AY7" s="25"/>
      <c r="AZ7" s="25"/>
      <c r="BA7" s="23">
        <v>0.922</v>
      </c>
      <c r="BB7" s="25"/>
      <c r="BC7" s="25"/>
      <c r="BD7" s="23">
        <v>0.907</v>
      </c>
      <c r="BE7" s="25"/>
      <c r="BF7" s="25"/>
      <c r="BG7" s="23">
        <v>0.894</v>
      </c>
      <c r="BH7" s="25"/>
      <c r="BI7" s="25"/>
      <c r="BJ7" s="23">
        <v>0.882</v>
      </c>
      <c r="BK7" s="25"/>
      <c r="BL7" s="25">
        <f>BM7*BM8</f>
        <v>0</v>
      </c>
      <c r="BM7" s="23">
        <v>0.877</v>
      </c>
      <c r="BN7" s="23"/>
      <c r="BO7" s="53">
        <f>BL7+BL8+BI8+BF8+BC8+AZ8+AW8+AT8+AQ8+AN8</f>
        <v>0.976</v>
      </c>
      <c r="BP7" s="23" t="s">
        <v>1</v>
      </c>
      <c r="BQ7" s="27">
        <v>0.98</v>
      </c>
      <c r="BR7" s="27">
        <f>BQ7*BQ8</f>
        <v>0</v>
      </c>
      <c r="BS7" s="27">
        <v>0.97</v>
      </c>
      <c r="BT7" s="27">
        <f>BS7*BS8</f>
        <v>0</v>
      </c>
      <c r="BU7" s="27">
        <v>0.95</v>
      </c>
      <c r="BV7" s="27">
        <f>BU7*BU8</f>
        <v>0.95</v>
      </c>
      <c r="BW7" s="27">
        <v>0.94</v>
      </c>
      <c r="BX7" s="27">
        <f>BW7*BW8</f>
        <v>0</v>
      </c>
      <c r="BY7" s="27">
        <v>0.93</v>
      </c>
      <c r="BZ7" s="27">
        <f>BY7*BY8</f>
        <v>0</v>
      </c>
      <c r="CA7" s="27">
        <v>0.92</v>
      </c>
      <c r="CB7" s="27">
        <f>CA7*CA8</f>
        <v>0</v>
      </c>
      <c r="CC7" s="27">
        <v>0.91</v>
      </c>
      <c r="CD7" s="27">
        <f>CC7*CC8</f>
        <v>0</v>
      </c>
      <c r="CE7" s="27">
        <v>0.9</v>
      </c>
      <c r="CF7" s="27">
        <f>CE7*CE8</f>
        <v>0</v>
      </c>
      <c r="CG7" s="27">
        <v>0.8</v>
      </c>
      <c r="CH7" s="27">
        <f>CG7*CG8</f>
        <v>0</v>
      </c>
      <c r="CI7" s="27">
        <v>0.87</v>
      </c>
      <c r="CJ7" s="27">
        <f>CI7*CI8</f>
        <v>0</v>
      </c>
      <c r="CK7" s="27">
        <v>0.86</v>
      </c>
      <c r="CL7" s="27">
        <f>CK7*CK8</f>
        <v>0</v>
      </c>
      <c r="CM7" s="27">
        <v>0.85</v>
      </c>
      <c r="CN7" s="27">
        <f>CM7*CM8</f>
        <v>0</v>
      </c>
      <c r="CO7" s="27">
        <v>0.84</v>
      </c>
      <c r="CP7" s="27">
        <f>CO7*CO8</f>
        <v>0</v>
      </c>
      <c r="CQ7" s="27">
        <v>0.83</v>
      </c>
      <c r="CR7" s="27">
        <f>CQ7*CQ8</f>
        <v>0</v>
      </c>
      <c r="CS7" s="27">
        <v>0.82</v>
      </c>
      <c r="CT7" s="27">
        <f>CS7*CS8</f>
        <v>0</v>
      </c>
      <c r="CU7" s="53">
        <f>CT7+CR7+CP7+CN7+CL7+CJ7+CH7+CF7+CD7+CB7+BZ7+BX7+BV7+BT7+BR7</f>
        <v>0.95</v>
      </c>
      <c r="CV7" s="53">
        <v>5</v>
      </c>
      <c r="CW7" s="53"/>
      <c r="CX7" s="53">
        <v>4.3</v>
      </c>
      <c r="CY7" s="53"/>
      <c r="CZ7" s="53"/>
      <c r="DA7" s="53">
        <v>4</v>
      </c>
      <c r="DB7" s="53"/>
      <c r="DC7" s="53"/>
      <c r="DD7" s="53">
        <v>25</v>
      </c>
      <c r="DE7" s="52">
        <f>(F7*AI7*BO7*CU7)+DD7</f>
        <v>191.33968000000007</v>
      </c>
      <c r="DF7" s="53">
        <v>4</v>
      </c>
    </row>
    <row r="8" spans="1:110" s="22" customFormat="1" ht="12.75">
      <c r="A8" s="55"/>
      <c r="B8" s="53"/>
      <c r="C8" s="53"/>
      <c r="D8" s="53"/>
      <c r="E8" s="53"/>
      <c r="F8" s="53"/>
      <c r="G8" s="23" t="s">
        <v>1</v>
      </c>
      <c r="H8" s="24"/>
      <c r="I8" s="25">
        <v>0.55</v>
      </c>
      <c r="J8" s="25">
        <f t="shared" si="0"/>
        <v>0</v>
      </c>
      <c r="K8" s="24"/>
      <c r="L8" s="25">
        <v>0.6</v>
      </c>
      <c r="M8" s="25">
        <f t="shared" si="1"/>
        <v>0</v>
      </c>
      <c r="N8" s="24"/>
      <c r="O8" s="25">
        <f>L8+0.05</f>
        <v>0.65</v>
      </c>
      <c r="P8" s="25">
        <f t="shared" si="2"/>
        <v>0</v>
      </c>
      <c r="Q8" s="24">
        <v>1</v>
      </c>
      <c r="R8" s="25">
        <f t="shared" si="3"/>
        <v>0.7000000000000001</v>
      </c>
      <c r="S8" s="25">
        <f t="shared" si="4"/>
        <v>0.7000000000000001</v>
      </c>
      <c r="T8" s="24">
        <v>1</v>
      </c>
      <c r="U8" s="25">
        <f t="shared" si="5"/>
        <v>0.7500000000000001</v>
      </c>
      <c r="V8" s="25">
        <f t="shared" si="6"/>
        <v>0.7500000000000001</v>
      </c>
      <c r="W8" s="24">
        <v>1</v>
      </c>
      <c r="X8" s="25">
        <f t="shared" si="7"/>
        <v>0.8000000000000002</v>
      </c>
      <c r="Y8" s="25">
        <f t="shared" si="8"/>
        <v>0.8000000000000002</v>
      </c>
      <c r="Z8" s="24"/>
      <c r="AA8" s="25">
        <f t="shared" si="9"/>
        <v>0.8500000000000002</v>
      </c>
      <c r="AB8" s="25">
        <f t="shared" si="10"/>
        <v>0</v>
      </c>
      <c r="AC8" s="24"/>
      <c r="AD8" s="25">
        <f t="shared" si="11"/>
        <v>0.9000000000000002</v>
      </c>
      <c r="AE8" s="25">
        <f t="shared" si="12"/>
        <v>0</v>
      </c>
      <c r="AF8" s="24"/>
      <c r="AG8" s="25">
        <f t="shared" si="13"/>
        <v>0.9500000000000003</v>
      </c>
      <c r="AH8" s="25">
        <f t="shared" si="14"/>
        <v>0</v>
      </c>
      <c r="AI8" s="54"/>
      <c r="AJ8" s="26" t="s">
        <v>6</v>
      </c>
      <c r="AK8" s="26">
        <f>H7+H8+K7+K8+N7+N8+Q7+Q8+T7+T8+W7+W8+Z7+Z8+AC7+AC8+AF7+AF8</f>
        <v>8</v>
      </c>
      <c r="AL8" s="24"/>
      <c r="AM8" s="24"/>
      <c r="AN8" s="24">
        <f>AL8*AL7</f>
        <v>0</v>
      </c>
      <c r="AO8" s="24"/>
      <c r="AP8" s="24"/>
      <c r="AQ8" s="24">
        <f>AO8*AO7</f>
        <v>0</v>
      </c>
      <c r="AR8" s="24">
        <v>1</v>
      </c>
      <c r="AS8" s="24"/>
      <c r="AT8" s="24">
        <f>AR8*AR7</f>
        <v>0.976</v>
      </c>
      <c r="AU8" s="24"/>
      <c r="AV8" s="24"/>
      <c r="AW8" s="24">
        <f>AU8*AU7</f>
        <v>0</v>
      </c>
      <c r="AX8" s="24"/>
      <c r="AY8" s="24"/>
      <c r="AZ8" s="24">
        <f>AX8*AX7</f>
        <v>0</v>
      </c>
      <c r="BA8" s="24"/>
      <c r="BB8" s="24"/>
      <c r="BC8" s="24">
        <f>BA8*BA7</f>
        <v>0</v>
      </c>
      <c r="BD8" s="24"/>
      <c r="BE8" s="24"/>
      <c r="BF8" s="24">
        <f>BD8*BD7</f>
        <v>0</v>
      </c>
      <c r="BG8" s="24"/>
      <c r="BH8" s="24"/>
      <c r="BI8" s="24">
        <f>BG8*BG7</f>
        <v>0</v>
      </c>
      <c r="BJ8" s="24"/>
      <c r="BK8" s="24"/>
      <c r="BL8" s="24">
        <f>BJ8*BJ7</f>
        <v>0</v>
      </c>
      <c r="BM8" s="24"/>
      <c r="BN8" s="23"/>
      <c r="BO8" s="53"/>
      <c r="BP8" s="26">
        <f>AF8+AC8+Z8+W8+T8+Q8+N8+K8+H8</f>
        <v>3</v>
      </c>
      <c r="BQ8" s="24"/>
      <c r="BR8" s="24"/>
      <c r="BS8" s="24"/>
      <c r="BT8" s="24"/>
      <c r="BU8" s="24">
        <v>1</v>
      </c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7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2"/>
      <c r="DF8" s="53"/>
    </row>
    <row r="9" spans="1:110" s="22" customFormat="1" ht="12.75">
      <c r="A9" s="55">
        <v>30</v>
      </c>
      <c r="B9" s="53">
        <v>9.55</v>
      </c>
      <c r="C9" s="53">
        <v>12.41</v>
      </c>
      <c r="D9" s="53">
        <f>(C9-B9)*60</f>
        <v>171.59999999999997</v>
      </c>
      <c r="E9" s="53">
        <v>0</v>
      </c>
      <c r="F9" s="53">
        <f>D9-E9</f>
        <v>171.59999999999997</v>
      </c>
      <c r="G9" s="23" t="s">
        <v>0</v>
      </c>
      <c r="H9" s="24"/>
      <c r="I9" s="25">
        <v>0.6</v>
      </c>
      <c r="J9" s="25">
        <f t="shared" si="0"/>
        <v>0</v>
      </c>
      <c r="K9" s="24"/>
      <c r="L9" s="25">
        <v>0.65</v>
      </c>
      <c r="M9" s="25">
        <f t="shared" si="1"/>
        <v>0</v>
      </c>
      <c r="N9" s="24"/>
      <c r="O9" s="25">
        <v>0.7</v>
      </c>
      <c r="P9" s="25">
        <f t="shared" si="2"/>
        <v>0</v>
      </c>
      <c r="Q9" s="24"/>
      <c r="R9" s="25">
        <f t="shared" si="3"/>
        <v>0.75</v>
      </c>
      <c r="S9" s="25">
        <f t="shared" si="4"/>
        <v>0</v>
      </c>
      <c r="T9" s="24">
        <v>1</v>
      </c>
      <c r="U9" s="25">
        <f t="shared" si="5"/>
        <v>0.8</v>
      </c>
      <c r="V9" s="25">
        <f t="shared" si="6"/>
        <v>0.8</v>
      </c>
      <c r="W9" s="24">
        <v>2</v>
      </c>
      <c r="X9" s="25">
        <f t="shared" si="7"/>
        <v>0.8500000000000001</v>
      </c>
      <c r="Y9" s="25">
        <f t="shared" si="8"/>
        <v>1.7000000000000002</v>
      </c>
      <c r="Z9" s="24">
        <v>2</v>
      </c>
      <c r="AA9" s="25">
        <f t="shared" si="9"/>
        <v>0.9000000000000001</v>
      </c>
      <c r="AB9" s="25">
        <f t="shared" si="10"/>
        <v>1.8000000000000003</v>
      </c>
      <c r="AC9" s="24"/>
      <c r="AD9" s="25">
        <f t="shared" si="11"/>
        <v>0.9500000000000002</v>
      </c>
      <c r="AE9" s="25">
        <f t="shared" si="12"/>
        <v>0</v>
      </c>
      <c r="AF9" s="24"/>
      <c r="AG9" s="25">
        <f t="shared" si="13"/>
        <v>1.0000000000000002</v>
      </c>
      <c r="AH9" s="25">
        <f t="shared" si="14"/>
        <v>0</v>
      </c>
      <c r="AI9" s="54">
        <v>0.96</v>
      </c>
      <c r="AJ9" s="26" t="s">
        <v>7</v>
      </c>
      <c r="AK9" s="23" t="s">
        <v>22</v>
      </c>
      <c r="AL9" s="23">
        <v>1</v>
      </c>
      <c r="AM9" s="25"/>
      <c r="AN9" s="25"/>
      <c r="AO9" s="23">
        <v>0.997</v>
      </c>
      <c r="AP9" s="25"/>
      <c r="AQ9" s="25"/>
      <c r="AR9" s="23">
        <v>0.976</v>
      </c>
      <c r="AS9" s="25"/>
      <c r="AT9" s="25"/>
      <c r="AU9" s="23">
        <v>0.956</v>
      </c>
      <c r="AV9" s="25"/>
      <c r="AW9" s="25"/>
      <c r="AX9" s="23">
        <v>0.938</v>
      </c>
      <c r="AY9" s="25"/>
      <c r="AZ9" s="25"/>
      <c r="BA9" s="23">
        <v>0.922</v>
      </c>
      <c r="BB9" s="25"/>
      <c r="BC9" s="25"/>
      <c r="BD9" s="23">
        <v>0.907</v>
      </c>
      <c r="BE9" s="25"/>
      <c r="BF9" s="25"/>
      <c r="BG9" s="23">
        <v>0.894</v>
      </c>
      <c r="BH9" s="25"/>
      <c r="BI9" s="25"/>
      <c r="BJ9" s="23">
        <v>0.882</v>
      </c>
      <c r="BK9" s="25"/>
      <c r="BL9" s="25">
        <f>BM9*BM10</f>
        <v>0</v>
      </c>
      <c r="BM9" s="23">
        <v>0.877</v>
      </c>
      <c r="BN9" s="23"/>
      <c r="BO9" s="53">
        <f>BL9+BL10+BI10+BF10+BC10+AZ10+AW10+AT10+AQ10+AN10</f>
        <v>0.997</v>
      </c>
      <c r="BP9" s="23" t="s">
        <v>1</v>
      </c>
      <c r="BQ9" s="27">
        <v>0.98</v>
      </c>
      <c r="BR9" s="27">
        <f>BQ9*BQ10</f>
        <v>0</v>
      </c>
      <c r="BS9" s="27">
        <v>0.97</v>
      </c>
      <c r="BT9" s="27">
        <f>BS9*BS10</f>
        <v>0.97</v>
      </c>
      <c r="BU9" s="27">
        <v>0.95</v>
      </c>
      <c r="BV9" s="27">
        <f>BU9*BU10</f>
        <v>0</v>
      </c>
      <c r="BW9" s="27">
        <v>0.94</v>
      </c>
      <c r="BX9" s="27">
        <f>BW9*BW10</f>
        <v>0</v>
      </c>
      <c r="BY9" s="27">
        <v>0.93</v>
      </c>
      <c r="BZ9" s="27">
        <f>BY9*BY10</f>
        <v>0</v>
      </c>
      <c r="CA9" s="27">
        <v>0.92</v>
      </c>
      <c r="CB9" s="27">
        <f>CA9*CA10</f>
        <v>0</v>
      </c>
      <c r="CC9" s="27">
        <v>0.91</v>
      </c>
      <c r="CD9" s="27">
        <f>CC9*CC10</f>
        <v>0</v>
      </c>
      <c r="CE9" s="27">
        <v>0.9</v>
      </c>
      <c r="CF9" s="27">
        <f>CE9*CE10</f>
        <v>0</v>
      </c>
      <c r="CG9" s="27">
        <v>0.8</v>
      </c>
      <c r="CH9" s="27">
        <f>CG9*CG10</f>
        <v>0</v>
      </c>
      <c r="CI9" s="27">
        <v>0.87</v>
      </c>
      <c r="CJ9" s="27">
        <f>CI9*CI10</f>
        <v>0</v>
      </c>
      <c r="CK9" s="27">
        <v>0.86</v>
      </c>
      <c r="CL9" s="27">
        <f>CK9*CK10</f>
        <v>0</v>
      </c>
      <c r="CM9" s="27">
        <v>0.85</v>
      </c>
      <c r="CN9" s="27">
        <f>CM9*CM10</f>
        <v>0</v>
      </c>
      <c r="CO9" s="27">
        <v>0.84</v>
      </c>
      <c r="CP9" s="27">
        <f>CO9*CO10</f>
        <v>0</v>
      </c>
      <c r="CQ9" s="27">
        <v>0.83</v>
      </c>
      <c r="CR9" s="27">
        <f>CQ9*CQ10</f>
        <v>0</v>
      </c>
      <c r="CS9" s="27">
        <v>0.82</v>
      </c>
      <c r="CT9" s="27">
        <f>CS9*CS10</f>
        <v>0</v>
      </c>
      <c r="CU9" s="53">
        <f>CT9+CR9+CP9+CN9+CL9+CJ9+CH9+CF9+CD9+CB9+BZ9+BX9+BV9+BT9+BR9</f>
        <v>0.97</v>
      </c>
      <c r="CV9" s="53">
        <v>2.3</v>
      </c>
      <c r="CW9" s="53"/>
      <c r="CX9" s="53">
        <v>5.5</v>
      </c>
      <c r="CY9" s="53"/>
      <c r="CZ9" s="53"/>
      <c r="DA9" s="53">
        <v>1</v>
      </c>
      <c r="DB9" s="53"/>
      <c r="DC9" s="53"/>
      <c r="DD9" s="53">
        <v>7</v>
      </c>
      <c r="DE9" s="52">
        <f>(F9*AI9*BO9*CU9)+DD9</f>
        <v>166.31453823999996</v>
      </c>
      <c r="DF9" s="53">
        <v>2</v>
      </c>
    </row>
    <row r="10" spans="1:110" s="22" customFormat="1" ht="12.75">
      <c r="A10" s="55"/>
      <c r="B10" s="53"/>
      <c r="C10" s="53"/>
      <c r="D10" s="53"/>
      <c r="E10" s="53"/>
      <c r="F10" s="53"/>
      <c r="G10" s="23" t="s">
        <v>1</v>
      </c>
      <c r="H10" s="24"/>
      <c r="I10" s="25">
        <v>0.55</v>
      </c>
      <c r="J10" s="25">
        <f t="shared" si="0"/>
        <v>0</v>
      </c>
      <c r="K10" s="24"/>
      <c r="L10" s="25">
        <v>0.6</v>
      </c>
      <c r="M10" s="25">
        <f t="shared" si="1"/>
        <v>0</v>
      </c>
      <c r="N10" s="24"/>
      <c r="O10" s="25">
        <f>L10+0.05</f>
        <v>0.65</v>
      </c>
      <c r="P10" s="25">
        <f t="shared" si="2"/>
        <v>0</v>
      </c>
      <c r="Q10" s="24"/>
      <c r="R10" s="25">
        <f t="shared" si="3"/>
        <v>0.7000000000000001</v>
      </c>
      <c r="S10" s="25">
        <f t="shared" si="4"/>
        <v>0</v>
      </c>
      <c r="T10" s="24">
        <v>2</v>
      </c>
      <c r="U10" s="25">
        <f t="shared" si="5"/>
        <v>0.7500000000000001</v>
      </c>
      <c r="V10" s="25">
        <f t="shared" si="6"/>
        <v>1.5000000000000002</v>
      </c>
      <c r="W10" s="24"/>
      <c r="X10" s="25">
        <f t="shared" si="7"/>
        <v>0.8000000000000002</v>
      </c>
      <c r="Y10" s="25">
        <f t="shared" si="8"/>
        <v>0</v>
      </c>
      <c r="Z10" s="24"/>
      <c r="AA10" s="25">
        <f t="shared" si="9"/>
        <v>0.8500000000000002</v>
      </c>
      <c r="AB10" s="25">
        <f t="shared" si="10"/>
        <v>0</v>
      </c>
      <c r="AC10" s="24"/>
      <c r="AD10" s="25">
        <f t="shared" si="11"/>
        <v>0.9000000000000002</v>
      </c>
      <c r="AE10" s="25">
        <f t="shared" si="12"/>
        <v>0</v>
      </c>
      <c r="AF10" s="24"/>
      <c r="AG10" s="25">
        <f t="shared" si="13"/>
        <v>0.9500000000000003</v>
      </c>
      <c r="AH10" s="25">
        <f t="shared" si="14"/>
        <v>0</v>
      </c>
      <c r="AI10" s="54"/>
      <c r="AJ10" s="26" t="s">
        <v>6</v>
      </c>
      <c r="AK10" s="26">
        <f>H9+H10+K9+K10+N9+N10+Q9+Q10+T9+T10+W9+W10+Z9+Z10+AC9+AC10+AF9+AF10</f>
        <v>7</v>
      </c>
      <c r="AL10" s="24"/>
      <c r="AM10" s="24"/>
      <c r="AN10" s="24">
        <f>AL10*AL9</f>
        <v>0</v>
      </c>
      <c r="AO10" s="24">
        <v>1</v>
      </c>
      <c r="AP10" s="24"/>
      <c r="AQ10" s="24">
        <f>AO10*AO9</f>
        <v>0.997</v>
      </c>
      <c r="AR10" s="24"/>
      <c r="AS10" s="24"/>
      <c r="AT10" s="24">
        <f>AR10*AR9</f>
        <v>0</v>
      </c>
      <c r="AU10" s="24"/>
      <c r="AV10" s="24"/>
      <c r="AW10" s="24">
        <f>AU10*AU9</f>
        <v>0</v>
      </c>
      <c r="AX10" s="24"/>
      <c r="AY10" s="24"/>
      <c r="AZ10" s="24">
        <f>AX10*AX9</f>
        <v>0</v>
      </c>
      <c r="BA10" s="24"/>
      <c r="BB10" s="24"/>
      <c r="BC10" s="24">
        <f>BA10*BA9</f>
        <v>0</v>
      </c>
      <c r="BD10" s="24"/>
      <c r="BE10" s="24"/>
      <c r="BF10" s="24">
        <f>BD10*BD9</f>
        <v>0</v>
      </c>
      <c r="BG10" s="24"/>
      <c r="BH10" s="24"/>
      <c r="BI10" s="24">
        <f>BG10*BG9</f>
        <v>0</v>
      </c>
      <c r="BJ10" s="24"/>
      <c r="BK10" s="24"/>
      <c r="BL10" s="24">
        <f>BJ10*BJ9</f>
        <v>0</v>
      </c>
      <c r="BM10" s="24"/>
      <c r="BN10" s="23"/>
      <c r="BO10" s="53"/>
      <c r="BP10" s="26">
        <f>AF10+AC10+Z10+W10+T10+Q10+N10+K10+H10</f>
        <v>2</v>
      </c>
      <c r="BQ10" s="24"/>
      <c r="BR10" s="24"/>
      <c r="BS10" s="24">
        <v>1</v>
      </c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7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2"/>
      <c r="DF10" s="53"/>
    </row>
    <row r="11" spans="1:110" s="22" customFormat="1" ht="12.75">
      <c r="A11" s="57" t="s">
        <v>33</v>
      </c>
      <c r="B11" s="53">
        <v>10.05</v>
      </c>
      <c r="C11" s="53">
        <v>12.1</v>
      </c>
      <c r="D11" s="53">
        <f>(C11-B11)*60</f>
        <v>122.99999999999994</v>
      </c>
      <c r="E11" s="53">
        <v>0</v>
      </c>
      <c r="F11" s="53">
        <f>D11-E11</f>
        <v>122.99999999999994</v>
      </c>
      <c r="G11" s="23" t="s">
        <v>0</v>
      </c>
      <c r="H11" s="24"/>
      <c r="I11" s="25">
        <v>0.6</v>
      </c>
      <c r="J11" s="25">
        <f t="shared" si="0"/>
        <v>0</v>
      </c>
      <c r="K11" s="24"/>
      <c r="L11" s="25">
        <v>0.65</v>
      </c>
      <c r="M11" s="25">
        <f t="shared" si="1"/>
        <v>0</v>
      </c>
      <c r="N11" s="24">
        <v>1</v>
      </c>
      <c r="O11" s="25">
        <v>0.7</v>
      </c>
      <c r="P11" s="25">
        <f t="shared" si="2"/>
        <v>0.7</v>
      </c>
      <c r="Q11" s="24"/>
      <c r="R11" s="25">
        <f t="shared" si="3"/>
        <v>0.75</v>
      </c>
      <c r="S11" s="25">
        <f t="shared" si="4"/>
        <v>0</v>
      </c>
      <c r="T11" s="24">
        <v>2</v>
      </c>
      <c r="U11" s="25">
        <f t="shared" si="5"/>
        <v>0.8</v>
      </c>
      <c r="V11" s="25">
        <f t="shared" si="6"/>
        <v>1.6</v>
      </c>
      <c r="W11" s="24">
        <v>1</v>
      </c>
      <c r="X11" s="25">
        <f t="shared" si="7"/>
        <v>0.8500000000000001</v>
      </c>
      <c r="Y11" s="25">
        <f t="shared" si="8"/>
        <v>0.8500000000000001</v>
      </c>
      <c r="Z11" s="24"/>
      <c r="AA11" s="25">
        <f t="shared" si="9"/>
        <v>0.9000000000000001</v>
      </c>
      <c r="AB11" s="25">
        <f t="shared" si="10"/>
        <v>0</v>
      </c>
      <c r="AC11" s="24"/>
      <c r="AD11" s="25">
        <f t="shared" si="11"/>
        <v>0.9500000000000002</v>
      </c>
      <c r="AE11" s="25">
        <f t="shared" si="12"/>
        <v>0</v>
      </c>
      <c r="AF11" s="24"/>
      <c r="AG11" s="25">
        <f t="shared" si="13"/>
        <v>1.0000000000000002</v>
      </c>
      <c r="AH11" s="25">
        <f t="shared" si="14"/>
        <v>0</v>
      </c>
      <c r="AI11" s="54">
        <v>0</v>
      </c>
      <c r="AJ11" s="26" t="s">
        <v>7</v>
      </c>
      <c r="AK11" s="23" t="s">
        <v>22</v>
      </c>
      <c r="AL11" s="23">
        <v>1</v>
      </c>
      <c r="AM11" s="25"/>
      <c r="AN11" s="25"/>
      <c r="AO11" s="23">
        <v>0.997</v>
      </c>
      <c r="AP11" s="25"/>
      <c r="AQ11" s="25"/>
      <c r="AR11" s="23">
        <v>0.976</v>
      </c>
      <c r="AS11" s="25"/>
      <c r="AT11" s="25"/>
      <c r="AU11" s="23">
        <v>0.956</v>
      </c>
      <c r="AV11" s="25"/>
      <c r="AW11" s="25"/>
      <c r="AX11" s="23">
        <v>0.938</v>
      </c>
      <c r="AY11" s="25"/>
      <c r="AZ11" s="25"/>
      <c r="BA11" s="23">
        <v>0.922</v>
      </c>
      <c r="BB11" s="25"/>
      <c r="BC11" s="25"/>
      <c r="BD11" s="23">
        <v>0.907</v>
      </c>
      <c r="BE11" s="25"/>
      <c r="BF11" s="25"/>
      <c r="BG11" s="23">
        <v>0.894</v>
      </c>
      <c r="BH11" s="25"/>
      <c r="BI11" s="25"/>
      <c r="BJ11" s="23">
        <v>0.882</v>
      </c>
      <c r="BK11" s="25"/>
      <c r="BL11" s="25">
        <f>BM11*BM12</f>
        <v>0</v>
      </c>
      <c r="BM11" s="23">
        <v>0.877</v>
      </c>
      <c r="BN11" s="23"/>
      <c r="BO11" s="53">
        <v>1</v>
      </c>
      <c r="BP11" s="23" t="s">
        <v>1</v>
      </c>
      <c r="BQ11" s="27">
        <v>0.98</v>
      </c>
      <c r="BR11" s="27" t="e">
        <f>BQ11*BQ12</f>
        <v>#VALUE!</v>
      </c>
      <c r="BS11" s="27">
        <v>0.97</v>
      </c>
      <c r="BT11" s="27">
        <f>BS11*BS12</f>
        <v>0</v>
      </c>
      <c r="BU11" s="27">
        <v>0.95</v>
      </c>
      <c r="BV11" s="27">
        <f>BU11*BU12</f>
        <v>0</v>
      </c>
      <c r="BW11" s="27">
        <v>0.94</v>
      </c>
      <c r="BX11" s="27">
        <f>BW11*BW12</f>
        <v>0</v>
      </c>
      <c r="BY11" s="27">
        <v>0.93</v>
      </c>
      <c r="BZ11" s="27">
        <f>BY11*BY12</f>
        <v>0</v>
      </c>
      <c r="CA11" s="27">
        <v>0.92</v>
      </c>
      <c r="CB11" s="27">
        <f>CA11*CA12</f>
        <v>0</v>
      </c>
      <c r="CC11" s="27">
        <v>0.91</v>
      </c>
      <c r="CD11" s="27">
        <f>CC11*CC12</f>
        <v>0</v>
      </c>
      <c r="CE11" s="27">
        <v>0.9</v>
      </c>
      <c r="CF11" s="27">
        <f>CE11*CE12</f>
        <v>0</v>
      </c>
      <c r="CG11" s="27">
        <v>0.8</v>
      </c>
      <c r="CH11" s="27">
        <f>CG11*CG12</f>
        <v>0</v>
      </c>
      <c r="CI11" s="27">
        <v>0.87</v>
      </c>
      <c r="CJ11" s="27">
        <f>CI11*CI12</f>
        <v>0</v>
      </c>
      <c r="CK11" s="27">
        <v>0.86</v>
      </c>
      <c r="CL11" s="27">
        <f>CK11*CK12</f>
        <v>0</v>
      </c>
      <c r="CM11" s="27">
        <v>0.85</v>
      </c>
      <c r="CN11" s="27">
        <f>CM11*CM12</f>
        <v>0</v>
      </c>
      <c r="CO11" s="27">
        <v>0.84</v>
      </c>
      <c r="CP11" s="27">
        <f>CO11*CO12</f>
        <v>0</v>
      </c>
      <c r="CQ11" s="27">
        <v>0.83</v>
      </c>
      <c r="CR11" s="27">
        <f>CQ11*CQ12</f>
        <v>0</v>
      </c>
      <c r="CS11" s="27">
        <v>0.82</v>
      </c>
      <c r="CT11" s="27">
        <f>CS11*CS12</f>
        <v>0</v>
      </c>
      <c r="CU11" s="53">
        <v>0.98</v>
      </c>
      <c r="CV11" s="53">
        <v>6</v>
      </c>
      <c r="CW11" s="53"/>
      <c r="CX11" s="53">
        <v>4.3</v>
      </c>
      <c r="CY11" s="53"/>
      <c r="CZ11" s="53">
        <v>1</v>
      </c>
      <c r="DA11" s="53">
        <v>3</v>
      </c>
      <c r="DB11" s="53"/>
      <c r="DC11" s="53"/>
      <c r="DD11" s="53">
        <v>13.3</v>
      </c>
      <c r="DE11" s="52">
        <v>0</v>
      </c>
      <c r="DF11" s="53" t="s">
        <v>25</v>
      </c>
    </row>
    <row r="12" spans="1:110" s="22" customFormat="1" ht="12.75">
      <c r="A12" s="55"/>
      <c r="B12" s="53"/>
      <c r="C12" s="53"/>
      <c r="D12" s="53"/>
      <c r="E12" s="53"/>
      <c r="F12" s="53"/>
      <c r="G12" s="23" t="s">
        <v>1</v>
      </c>
      <c r="H12" s="24"/>
      <c r="I12" s="25">
        <v>0.55</v>
      </c>
      <c r="J12" s="25">
        <f t="shared" si="0"/>
        <v>0</v>
      </c>
      <c r="K12" s="24"/>
      <c r="L12" s="25">
        <v>0.6</v>
      </c>
      <c r="M12" s="25">
        <f t="shared" si="1"/>
        <v>0</v>
      </c>
      <c r="N12" s="24"/>
      <c r="O12" s="25">
        <f>L12+0.05</f>
        <v>0.65</v>
      </c>
      <c r="P12" s="25">
        <f t="shared" si="2"/>
        <v>0</v>
      </c>
      <c r="Q12" s="24"/>
      <c r="R12" s="25">
        <f t="shared" si="3"/>
        <v>0.7000000000000001</v>
      </c>
      <c r="S12" s="25">
        <f t="shared" si="4"/>
        <v>0</v>
      </c>
      <c r="T12" s="24"/>
      <c r="U12" s="25">
        <f t="shared" si="5"/>
        <v>0.7500000000000001</v>
      </c>
      <c r="V12" s="25">
        <f t="shared" si="6"/>
        <v>0</v>
      </c>
      <c r="W12" s="24"/>
      <c r="X12" s="25">
        <f t="shared" si="7"/>
        <v>0.8000000000000002</v>
      </c>
      <c r="Y12" s="25">
        <f t="shared" si="8"/>
        <v>0</v>
      </c>
      <c r="Z12" s="24"/>
      <c r="AA12" s="25">
        <f t="shared" si="9"/>
        <v>0.8500000000000002</v>
      </c>
      <c r="AB12" s="25">
        <f t="shared" si="10"/>
        <v>0</v>
      </c>
      <c r="AC12" s="24"/>
      <c r="AD12" s="25">
        <f t="shared" si="11"/>
        <v>0.9000000000000002</v>
      </c>
      <c r="AE12" s="25">
        <f t="shared" si="12"/>
        <v>0</v>
      </c>
      <c r="AF12" s="24"/>
      <c r="AG12" s="25">
        <f t="shared" si="13"/>
        <v>0.9500000000000003</v>
      </c>
      <c r="AH12" s="25">
        <f t="shared" si="14"/>
        <v>0</v>
      </c>
      <c r="AI12" s="54"/>
      <c r="AJ12" s="26" t="s">
        <v>6</v>
      </c>
      <c r="AK12" s="26">
        <f>H11+H12+K11+K12+N11+N12+Q11+Q12+T11+T12+W11+W12+Z11+Z12+AC11+AC12+AF11+AF12</f>
        <v>4</v>
      </c>
      <c r="AL12" s="24"/>
      <c r="AM12" s="24"/>
      <c r="AN12" s="24">
        <f>AL12*AL11</f>
        <v>0</v>
      </c>
      <c r="AO12" s="24"/>
      <c r="AP12" s="24"/>
      <c r="AQ12" s="24">
        <f>AO12*AO11</f>
        <v>0</v>
      </c>
      <c r="AR12" s="24"/>
      <c r="AS12" s="24"/>
      <c r="AT12" s="24">
        <f>AR12*AR11</f>
        <v>0</v>
      </c>
      <c r="AU12" s="24"/>
      <c r="AV12" s="24"/>
      <c r="AW12" s="24">
        <f>AU12*AU11</f>
        <v>0</v>
      </c>
      <c r="AX12" s="24"/>
      <c r="AY12" s="24"/>
      <c r="AZ12" s="24">
        <f>AX12*AX11</f>
        <v>0</v>
      </c>
      <c r="BA12" s="24"/>
      <c r="BB12" s="24"/>
      <c r="BC12" s="24">
        <f>BA12*BA11</f>
        <v>0</v>
      </c>
      <c r="BD12" s="24"/>
      <c r="BE12" s="24"/>
      <c r="BF12" s="24">
        <f>BD12*BD11</f>
        <v>0</v>
      </c>
      <c r="BG12" s="24"/>
      <c r="BH12" s="24"/>
      <c r="BI12" s="24">
        <f>BG12*BG11</f>
        <v>0</v>
      </c>
      <c r="BJ12" s="24"/>
      <c r="BK12" s="24"/>
      <c r="BL12" s="24">
        <f>BJ12*BJ11</f>
        <v>0</v>
      </c>
      <c r="BM12" s="24"/>
      <c r="BN12" s="23"/>
      <c r="BO12" s="53"/>
      <c r="BP12" s="26">
        <f>AF12+AC12+Z12+W12+T12+Q12+N12+K12+H12</f>
        <v>0</v>
      </c>
      <c r="BQ12" s="24" t="s">
        <v>25</v>
      </c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7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2"/>
      <c r="DF12" s="53"/>
    </row>
    <row r="13" spans="1:110" s="22" customFormat="1" ht="12.75">
      <c r="A13" s="55">
        <v>62</v>
      </c>
      <c r="B13" s="53">
        <v>9.3</v>
      </c>
      <c r="C13" s="53">
        <v>13.1</v>
      </c>
      <c r="D13" s="53">
        <f>(C13-B13)*60</f>
        <v>227.99999999999994</v>
      </c>
      <c r="E13" s="53">
        <v>0</v>
      </c>
      <c r="F13" s="53">
        <f>D13-E13</f>
        <v>227.99999999999994</v>
      </c>
      <c r="G13" s="23" t="s">
        <v>0</v>
      </c>
      <c r="H13" s="24"/>
      <c r="I13" s="25">
        <v>0.6</v>
      </c>
      <c r="J13" s="25">
        <f t="shared" si="0"/>
        <v>0</v>
      </c>
      <c r="K13" s="24"/>
      <c r="L13" s="25">
        <v>0.65</v>
      </c>
      <c r="M13" s="25">
        <f t="shared" si="1"/>
        <v>0</v>
      </c>
      <c r="N13" s="24">
        <v>1</v>
      </c>
      <c r="O13" s="25">
        <v>0.7</v>
      </c>
      <c r="P13" s="25">
        <f t="shared" si="2"/>
        <v>0.7</v>
      </c>
      <c r="Q13" s="24">
        <v>1</v>
      </c>
      <c r="R13" s="25">
        <f t="shared" si="3"/>
        <v>0.75</v>
      </c>
      <c r="S13" s="25">
        <f t="shared" si="4"/>
        <v>0.75</v>
      </c>
      <c r="T13" s="24">
        <v>1</v>
      </c>
      <c r="U13" s="25">
        <f t="shared" si="5"/>
        <v>0.8</v>
      </c>
      <c r="V13" s="25">
        <f t="shared" si="6"/>
        <v>0.8</v>
      </c>
      <c r="W13" s="24"/>
      <c r="X13" s="25">
        <f t="shared" si="7"/>
        <v>0.8500000000000001</v>
      </c>
      <c r="Y13" s="25">
        <f t="shared" si="8"/>
        <v>0</v>
      </c>
      <c r="Z13" s="24">
        <v>1</v>
      </c>
      <c r="AA13" s="25">
        <f t="shared" si="9"/>
        <v>0.9000000000000001</v>
      </c>
      <c r="AB13" s="25">
        <f t="shared" si="10"/>
        <v>0.9000000000000001</v>
      </c>
      <c r="AC13" s="24">
        <v>1</v>
      </c>
      <c r="AD13" s="25">
        <f t="shared" si="11"/>
        <v>0.9500000000000002</v>
      </c>
      <c r="AE13" s="25">
        <f t="shared" si="12"/>
        <v>0.9500000000000002</v>
      </c>
      <c r="AF13" s="24"/>
      <c r="AG13" s="25">
        <f t="shared" si="13"/>
        <v>1.0000000000000002</v>
      </c>
      <c r="AH13" s="25">
        <f t="shared" si="14"/>
        <v>0</v>
      </c>
      <c r="AI13" s="54">
        <v>0.81</v>
      </c>
      <c r="AJ13" s="26" t="s">
        <v>7</v>
      </c>
      <c r="AK13" s="23" t="s">
        <v>22</v>
      </c>
      <c r="AL13" s="23">
        <v>1</v>
      </c>
      <c r="AM13" s="25"/>
      <c r="AN13" s="25"/>
      <c r="AO13" s="23">
        <v>0.997</v>
      </c>
      <c r="AP13" s="25"/>
      <c r="AQ13" s="25"/>
      <c r="AR13" s="23">
        <v>0.976</v>
      </c>
      <c r="AS13" s="25"/>
      <c r="AT13" s="25"/>
      <c r="AU13" s="23">
        <v>0.956</v>
      </c>
      <c r="AV13" s="25"/>
      <c r="AW13" s="25"/>
      <c r="AX13" s="23">
        <v>0.938</v>
      </c>
      <c r="AY13" s="25"/>
      <c r="AZ13" s="25"/>
      <c r="BA13" s="23">
        <v>0.922</v>
      </c>
      <c r="BB13" s="25"/>
      <c r="BC13" s="25"/>
      <c r="BD13" s="23">
        <v>0.907</v>
      </c>
      <c r="BE13" s="25"/>
      <c r="BF13" s="25"/>
      <c r="BG13" s="23">
        <v>0.894</v>
      </c>
      <c r="BH13" s="25"/>
      <c r="BI13" s="25"/>
      <c r="BJ13" s="23">
        <v>0.882</v>
      </c>
      <c r="BK13" s="25"/>
      <c r="BL13" s="25">
        <f>BM13*BM14</f>
        <v>0</v>
      </c>
      <c r="BM13" s="23">
        <v>0.877</v>
      </c>
      <c r="BN13" s="23"/>
      <c r="BO13" s="53">
        <f>BL13+BL14+BI14+BF14+BC14+AZ14+AW14+AT14+AQ14+AN14</f>
        <v>0.997</v>
      </c>
      <c r="BP13" s="23" t="s">
        <v>1</v>
      </c>
      <c r="BQ13" s="27">
        <v>0.98</v>
      </c>
      <c r="BR13" s="27">
        <f>BQ13*BQ14</f>
        <v>0</v>
      </c>
      <c r="BS13" s="27">
        <v>0.97</v>
      </c>
      <c r="BT13" s="27">
        <f>BS13*BS14</f>
        <v>0.97</v>
      </c>
      <c r="BU13" s="27">
        <v>0.95</v>
      </c>
      <c r="BV13" s="27">
        <f>BU13*BU14</f>
        <v>0</v>
      </c>
      <c r="BW13" s="27">
        <v>0.94</v>
      </c>
      <c r="BX13" s="27">
        <f>BW13*BW14</f>
        <v>0</v>
      </c>
      <c r="BY13" s="27">
        <v>0.93</v>
      </c>
      <c r="BZ13" s="27">
        <f>BY13*BY14</f>
        <v>0</v>
      </c>
      <c r="CA13" s="27">
        <v>0.92</v>
      </c>
      <c r="CB13" s="27">
        <f>CA13*CA14</f>
        <v>0</v>
      </c>
      <c r="CC13" s="27">
        <v>0.91</v>
      </c>
      <c r="CD13" s="27">
        <f>CC13*CC14</f>
        <v>0</v>
      </c>
      <c r="CE13" s="27">
        <v>0.9</v>
      </c>
      <c r="CF13" s="27">
        <f>CE13*CE14</f>
        <v>0</v>
      </c>
      <c r="CG13" s="27">
        <v>0.8</v>
      </c>
      <c r="CH13" s="27">
        <f>CG13*CG14</f>
        <v>0</v>
      </c>
      <c r="CI13" s="27">
        <v>0.87</v>
      </c>
      <c r="CJ13" s="27">
        <f>CI13*CI14</f>
        <v>0</v>
      </c>
      <c r="CK13" s="27">
        <v>0.86</v>
      </c>
      <c r="CL13" s="27">
        <f>CK13*CK14</f>
        <v>0</v>
      </c>
      <c r="CM13" s="27">
        <v>0.85</v>
      </c>
      <c r="CN13" s="27">
        <f>CM13*CM14</f>
        <v>0</v>
      </c>
      <c r="CO13" s="27">
        <v>0.84</v>
      </c>
      <c r="CP13" s="27">
        <f>CO13*CO14</f>
        <v>0</v>
      </c>
      <c r="CQ13" s="27">
        <v>0.83</v>
      </c>
      <c r="CR13" s="27">
        <f>CQ13*CQ14</f>
        <v>0</v>
      </c>
      <c r="CS13" s="27">
        <v>0.82</v>
      </c>
      <c r="CT13" s="27">
        <f>CS13*CS14</f>
        <v>0</v>
      </c>
      <c r="CU13" s="53">
        <f>CT13+CR13+CP13+CN13+CL13+CJ13+CH13+CF13+CD13+CB13+BZ13+BX13+BV13+BT13+BR13</f>
        <v>0.97</v>
      </c>
      <c r="CV13" s="50">
        <v>1</v>
      </c>
      <c r="CW13" s="50"/>
      <c r="CX13" s="50">
        <v>3.3</v>
      </c>
      <c r="CY13" s="50"/>
      <c r="CZ13" s="50"/>
      <c r="DA13" s="50">
        <v>1</v>
      </c>
      <c r="DB13" s="50"/>
      <c r="DC13" s="50"/>
      <c r="DD13" s="51">
        <v>10</v>
      </c>
      <c r="DE13" s="52">
        <f>(F13*AI13*BO13*CU13)+DD13</f>
        <v>188.6021812</v>
      </c>
      <c r="DF13" s="53">
        <v>3</v>
      </c>
    </row>
    <row r="14" spans="1:110" s="22" customFormat="1" ht="12.75">
      <c r="A14" s="55"/>
      <c r="B14" s="53"/>
      <c r="C14" s="53"/>
      <c r="D14" s="53"/>
      <c r="E14" s="53"/>
      <c r="F14" s="53"/>
      <c r="G14" s="23" t="s">
        <v>1</v>
      </c>
      <c r="H14" s="24"/>
      <c r="I14" s="25">
        <v>0.55</v>
      </c>
      <c r="J14" s="25">
        <f t="shared" si="0"/>
        <v>0</v>
      </c>
      <c r="K14" s="24"/>
      <c r="L14" s="25">
        <v>0.6</v>
      </c>
      <c r="M14" s="25">
        <f t="shared" si="1"/>
        <v>0</v>
      </c>
      <c r="N14" s="24"/>
      <c r="O14" s="25">
        <f>L14+0.05</f>
        <v>0.65</v>
      </c>
      <c r="P14" s="25">
        <f t="shared" si="2"/>
        <v>0</v>
      </c>
      <c r="Q14" s="24">
        <v>1</v>
      </c>
      <c r="R14" s="25">
        <f t="shared" si="3"/>
        <v>0.7000000000000001</v>
      </c>
      <c r="S14" s="25">
        <f t="shared" si="4"/>
        <v>0.7000000000000001</v>
      </c>
      <c r="T14" s="24"/>
      <c r="U14" s="25">
        <f t="shared" si="5"/>
        <v>0.7500000000000001</v>
      </c>
      <c r="V14" s="25">
        <f t="shared" si="6"/>
        <v>0</v>
      </c>
      <c r="W14" s="24"/>
      <c r="X14" s="25">
        <f t="shared" si="7"/>
        <v>0.8000000000000002</v>
      </c>
      <c r="Y14" s="25">
        <f t="shared" si="8"/>
        <v>0</v>
      </c>
      <c r="Z14" s="24"/>
      <c r="AA14" s="25">
        <f t="shared" si="9"/>
        <v>0.8500000000000002</v>
      </c>
      <c r="AB14" s="25">
        <f t="shared" si="10"/>
        <v>0</v>
      </c>
      <c r="AC14" s="24"/>
      <c r="AD14" s="25">
        <f t="shared" si="11"/>
        <v>0.9000000000000002</v>
      </c>
      <c r="AE14" s="25">
        <f t="shared" si="12"/>
        <v>0</v>
      </c>
      <c r="AF14" s="24">
        <v>1</v>
      </c>
      <c r="AG14" s="25">
        <f t="shared" si="13"/>
        <v>0.9500000000000003</v>
      </c>
      <c r="AH14" s="25">
        <f t="shared" si="14"/>
        <v>0.9500000000000003</v>
      </c>
      <c r="AI14" s="54"/>
      <c r="AJ14" s="26" t="s">
        <v>6</v>
      </c>
      <c r="AK14" s="26">
        <f>H13+H14+K13+K14+N13+N14+Q13+Q14+T13+T14+W13+W14+Z13+Z14+AC13+AC14+AF13+AF14</f>
        <v>7</v>
      </c>
      <c r="AL14" s="24"/>
      <c r="AM14" s="24"/>
      <c r="AN14" s="24">
        <f>AL14*AL13</f>
        <v>0</v>
      </c>
      <c r="AO14" s="24">
        <v>1</v>
      </c>
      <c r="AP14" s="24"/>
      <c r="AQ14" s="24">
        <f>AO14*AO13</f>
        <v>0.997</v>
      </c>
      <c r="AR14" s="24"/>
      <c r="AS14" s="24"/>
      <c r="AT14" s="24">
        <f>AR14*AR13</f>
        <v>0</v>
      </c>
      <c r="AU14" s="24"/>
      <c r="AV14" s="24"/>
      <c r="AW14" s="24">
        <f>AU14*AU13</f>
        <v>0</v>
      </c>
      <c r="AX14" s="24"/>
      <c r="AY14" s="24"/>
      <c r="AZ14" s="24">
        <f>AX14*AX13</f>
        <v>0</v>
      </c>
      <c r="BA14" s="24"/>
      <c r="BB14" s="24"/>
      <c r="BC14" s="24">
        <f>BA14*BA13</f>
        <v>0</v>
      </c>
      <c r="BD14" s="24"/>
      <c r="BE14" s="24"/>
      <c r="BF14" s="24">
        <f>BD14*BD13</f>
        <v>0</v>
      </c>
      <c r="BG14" s="24"/>
      <c r="BH14" s="24"/>
      <c r="BI14" s="24">
        <f>BG14*BG13</f>
        <v>0</v>
      </c>
      <c r="BJ14" s="24"/>
      <c r="BK14" s="24"/>
      <c r="BL14" s="24">
        <f>BJ14*BJ13</f>
        <v>0</v>
      </c>
      <c r="BM14" s="24"/>
      <c r="BN14" s="23"/>
      <c r="BO14" s="53"/>
      <c r="BP14" s="26">
        <f>AF14+AC14+Z14+W14+T14+Q14+N14+K14+H14</f>
        <v>2</v>
      </c>
      <c r="BQ14" s="24"/>
      <c r="BR14" s="24"/>
      <c r="BS14" s="24">
        <v>1</v>
      </c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7"/>
      <c r="CU14" s="53"/>
      <c r="CV14" s="50"/>
      <c r="CW14" s="50"/>
      <c r="CX14" s="50"/>
      <c r="CY14" s="50"/>
      <c r="CZ14" s="50"/>
      <c r="DA14" s="50"/>
      <c r="DB14" s="50"/>
      <c r="DC14" s="50"/>
      <c r="DD14" s="51"/>
      <c r="DE14" s="52"/>
      <c r="DF14" s="53"/>
    </row>
    <row r="15" spans="1:109" ht="12.75" hidden="1">
      <c r="A15" s="62"/>
      <c r="B15" s="14"/>
      <c r="C15" s="14"/>
      <c r="D15" s="64">
        <f>(C15-B15)*60</f>
        <v>0</v>
      </c>
      <c r="E15" s="64"/>
      <c r="F15" s="65">
        <f>D15-E15</f>
        <v>0</v>
      </c>
      <c r="G15" s="10" t="s">
        <v>0</v>
      </c>
      <c r="H15" s="11"/>
      <c r="I15" s="12">
        <v>0.6</v>
      </c>
      <c r="J15" s="12">
        <f t="shared" si="0"/>
        <v>0</v>
      </c>
      <c r="K15" s="11"/>
      <c r="L15" s="12">
        <v>0.65</v>
      </c>
      <c r="M15" s="12">
        <f t="shared" si="1"/>
        <v>0</v>
      </c>
      <c r="N15" s="11"/>
      <c r="O15" s="12">
        <v>0.7</v>
      </c>
      <c r="P15" s="12">
        <f t="shared" si="2"/>
        <v>0</v>
      </c>
      <c r="Q15" s="11"/>
      <c r="R15" s="12">
        <f t="shared" si="3"/>
        <v>0.75</v>
      </c>
      <c r="S15" s="12">
        <f t="shared" si="4"/>
        <v>0</v>
      </c>
      <c r="T15" s="11"/>
      <c r="U15" s="12">
        <f t="shared" si="5"/>
        <v>0.8</v>
      </c>
      <c r="V15" s="12">
        <f t="shared" si="6"/>
        <v>0</v>
      </c>
      <c r="W15" s="11"/>
      <c r="X15" s="12">
        <f t="shared" si="7"/>
        <v>0.8500000000000001</v>
      </c>
      <c r="Y15" s="12">
        <f t="shared" si="8"/>
        <v>0</v>
      </c>
      <c r="Z15" s="11"/>
      <c r="AA15" s="12">
        <f t="shared" si="9"/>
        <v>0.9000000000000001</v>
      </c>
      <c r="AB15" s="12">
        <f t="shared" si="10"/>
        <v>0</v>
      </c>
      <c r="AC15" s="11"/>
      <c r="AD15" s="12">
        <f t="shared" si="11"/>
        <v>0.9500000000000002</v>
      </c>
      <c r="AE15" s="12">
        <f t="shared" si="12"/>
        <v>0</v>
      </c>
      <c r="AF15" s="11"/>
      <c r="AG15" s="12">
        <f t="shared" si="13"/>
        <v>1.0000000000000002</v>
      </c>
      <c r="AH15" s="12">
        <f t="shared" si="14"/>
        <v>0</v>
      </c>
      <c r="AI15" s="35" t="e">
        <f>(AH15+AE15+AB15+Y15+V15+S15+P15+M15+J15+J16+M16+P16+S16+V16+Y16+AB16+AE16+AH16)/AI16</f>
        <v>#DIV/0!</v>
      </c>
      <c r="AJ15" s="37" t="s">
        <v>7</v>
      </c>
      <c r="AK15" s="22" t="s">
        <v>22</v>
      </c>
      <c r="AL15" s="10">
        <v>1</v>
      </c>
      <c r="AM15" s="12"/>
      <c r="AN15" s="12"/>
      <c r="AO15" s="10">
        <v>0.997</v>
      </c>
      <c r="AP15" s="12"/>
      <c r="AQ15" s="12"/>
      <c r="AR15" s="10">
        <v>0.976</v>
      </c>
      <c r="AS15" s="12"/>
      <c r="AT15" s="12"/>
      <c r="AU15" s="10">
        <v>0.956</v>
      </c>
      <c r="AV15" s="12"/>
      <c r="AW15" s="12"/>
      <c r="AX15" s="10">
        <v>0.938</v>
      </c>
      <c r="AY15" s="12"/>
      <c r="AZ15" s="12"/>
      <c r="BA15" s="10">
        <v>0.922</v>
      </c>
      <c r="BB15" s="12"/>
      <c r="BC15" s="12"/>
      <c r="BD15" s="10">
        <v>0.907</v>
      </c>
      <c r="BE15" s="12"/>
      <c r="BF15" s="12"/>
      <c r="BG15" s="10">
        <v>0.894</v>
      </c>
      <c r="BH15" s="12"/>
      <c r="BI15" s="12"/>
      <c r="BJ15" s="10">
        <v>0.882</v>
      </c>
      <c r="BK15" s="12"/>
      <c r="BL15" s="12">
        <f>BM15*BM16</f>
        <v>0</v>
      </c>
      <c r="BM15" s="10">
        <v>0.877</v>
      </c>
      <c r="BN15" s="10"/>
      <c r="BO15" s="10"/>
      <c r="BP15" s="35" t="s">
        <v>1</v>
      </c>
      <c r="BQ15" s="13">
        <v>0.98</v>
      </c>
      <c r="BR15" s="13">
        <f>BQ15*BQ16</f>
        <v>0</v>
      </c>
      <c r="BS15" s="13">
        <v>0.97</v>
      </c>
      <c r="BT15" s="13">
        <f>BS15*BS16</f>
        <v>0</v>
      </c>
      <c r="BU15" s="13">
        <v>0.95</v>
      </c>
      <c r="BV15" s="13">
        <f>BU15*BU16</f>
        <v>0</v>
      </c>
      <c r="BW15" s="13">
        <v>0.94</v>
      </c>
      <c r="BX15" s="13">
        <f>BW15*BW16</f>
        <v>0</v>
      </c>
      <c r="BY15" s="13">
        <v>0.93</v>
      </c>
      <c r="BZ15" s="13">
        <f>BY15*BY16</f>
        <v>0</v>
      </c>
      <c r="CA15" s="13">
        <v>0.92</v>
      </c>
      <c r="CB15" s="13">
        <f>CA15*CA16</f>
        <v>0</v>
      </c>
      <c r="CC15" s="13">
        <v>0.91</v>
      </c>
      <c r="CD15" s="13">
        <f>CC15*CC16</f>
        <v>0</v>
      </c>
      <c r="CE15" s="13">
        <v>0.9</v>
      </c>
      <c r="CF15" s="13">
        <f>CE15*CE16</f>
        <v>0</v>
      </c>
      <c r="CG15" s="13">
        <v>0.8</v>
      </c>
      <c r="CH15" s="13">
        <f>CG15*CG16</f>
        <v>0</v>
      </c>
      <c r="CI15" s="13">
        <v>0.87</v>
      </c>
      <c r="CJ15" s="13">
        <f>CI15*CI16</f>
        <v>0</v>
      </c>
      <c r="CK15" s="13">
        <v>0.86</v>
      </c>
      <c r="CL15" s="13">
        <f>CK15*CK16</f>
        <v>0</v>
      </c>
      <c r="CM15" s="13">
        <v>0.85</v>
      </c>
      <c r="CN15" s="13">
        <f>CM15*CM16</f>
        <v>0</v>
      </c>
      <c r="CO15" s="13">
        <v>0.84</v>
      </c>
      <c r="CP15" s="13">
        <f>CO15*CO16</f>
        <v>0</v>
      </c>
      <c r="CQ15" s="13">
        <v>0.83</v>
      </c>
      <c r="CR15" s="13">
        <f>CQ15*CQ16</f>
        <v>0</v>
      </c>
      <c r="CS15" s="13">
        <v>0.82</v>
      </c>
      <c r="CT15" s="13">
        <f>CS15*CS16</f>
        <v>0</v>
      </c>
      <c r="CU15" s="9">
        <f>CT15+CR15+CP15+CN15+CL15+CJ15+CH15+CF15+CD15+CB15+BZ15+BX15+BV15+BT15+BR15</f>
        <v>0</v>
      </c>
      <c r="CV15" s="58"/>
      <c r="CW15" s="58"/>
      <c r="CX15" s="58"/>
      <c r="CY15" s="58"/>
      <c r="CZ15" s="58"/>
      <c r="DA15" s="58"/>
      <c r="DB15" s="58"/>
      <c r="DC15" s="58"/>
      <c r="DD15" s="60">
        <f>CV15+CW15+CX15+CY15+CZ15+DA15+DB15+DC15</f>
        <v>0</v>
      </c>
      <c r="DE15" s="60" t="e">
        <f>(F15*AI15*BO16*CU15)+DD15</f>
        <v>#DIV/0!</v>
      </c>
    </row>
    <row r="16" spans="1:109" ht="13.5" hidden="1" thickBot="1">
      <c r="A16" s="63"/>
      <c r="B16" s="15"/>
      <c r="C16" s="15"/>
      <c r="D16" s="59"/>
      <c r="E16" s="59"/>
      <c r="F16" s="66"/>
      <c r="G16" s="17" t="s">
        <v>1</v>
      </c>
      <c r="H16" s="18"/>
      <c r="I16" s="19">
        <v>0.55</v>
      </c>
      <c r="J16" s="19">
        <f t="shared" si="0"/>
        <v>0</v>
      </c>
      <c r="K16" s="18"/>
      <c r="L16" s="19">
        <v>0.6</v>
      </c>
      <c r="M16" s="19">
        <f t="shared" si="1"/>
        <v>0</v>
      </c>
      <c r="N16" s="18"/>
      <c r="O16" s="19">
        <f>L16+0.05</f>
        <v>0.65</v>
      </c>
      <c r="P16" s="19">
        <f t="shared" si="2"/>
        <v>0</v>
      </c>
      <c r="Q16" s="18"/>
      <c r="R16" s="19">
        <f t="shared" si="3"/>
        <v>0.7000000000000001</v>
      </c>
      <c r="S16" s="19">
        <f t="shared" si="4"/>
        <v>0</v>
      </c>
      <c r="T16" s="18"/>
      <c r="U16" s="19">
        <f t="shared" si="5"/>
        <v>0.7500000000000001</v>
      </c>
      <c r="V16" s="19">
        <f t="shared" si="6"/>
        <v>0</v>
      </c>
      <c r="W16" s="18"/>
      <c r="X16" s="19">
        <f t="shared" si="7"/>
        <v>0.8000000000000002</v>
      </c>
      <c r="Y16" s="19">
        <f t="shared" si="8"/>
        <v>0</v>
      </c>
      <c r="Z16" s="18"/>
      <c r="AA16" s="19">
        <f t="shared" si="9"/>
        <v>0.8500000000000002</v>
      </c>
      <c r="AB16" s="19">
        <f t="shared" si="10"/>
        <v>0</v>
      </c>
      <c r="AC16" s="18"/>
      <c r="AD16" s="19">
        <f t="shared" si="11"/>
        <v>0.9000000000000002</v>
      </c>
      <c r="AE16" s="19">
        <f t="shared" si="12"/>
        <v>0</v>
      </c>
      <c r="AF16" s="18"/>
      <c r="AG16" s="19">
        <f t="shared" si="13"/>
        <v>0.9500000000000003</v>
      </c>
      <c r="AH16" s="19">
        <f t="shared" si="14"/>
        <v>0</v>
      </c>
      <c r="AI16" s="29"/>
      <c r="AJ16" s="29" t="s">
        <v>6</v>
      </c>
      <c r="AK16" s="29">
        <f>H15+H16+K15+K16+N15+N16+Q15+Q16+T15+T16+W15+W16+Z15+Z16+AC15+AC16+AF15+AF16</f>
        <v>0</v>
      </c>
      <c r="AL16" s="18"/>
      <c r="AM16" s="18"/>
      <c r="AN16" s="18">
        <f>AL16*AL15</f>
        <v>0</v>
      </c>
      <c r="AO16" s="18"/>
      <c r="AP16" s="18"/>
      <c r="AQ16" s="18">
        <f>AO16*AO15</f>
        <v>0</v>
      </c>
      <c r="AR16" s="18"/>
      <c r="AS16" s="18"/>
      <c r="AT16" s="18">
        <f>AR16*AR15</f>
        <v>0</v>
      </c>
      <c r="AU16" s="18"/>
      <c r="AV16" s="18"/>
      <c r="AW16" s="18">
        <f>AU16*AU15</f>
        <v>0</v>
      </c>
      <c r="AX16" s="18"/>
      <c r="AY16" s="18"/>
      <c r="AZ16" s="18">
        <f>AX16*AX15</f>
        <v>0</v>
      </c>
      <c r="BA16" s="18"/>
      <c r="BB16" s="18"/>
      <c r="BC16" s="18">
        <f>BA16*BA15</f>
        <v>0</v>
      </c>
      <c r="BD16" s="18"/>
      <c r="BE16" s="18"/>
      <c r="BF16" s="18">
        <f>BD16*BD15</f>
        <v>0</v>
      </c>
      <c r="BG16" s="18"/>
      <c r="BH16" s="18"/>
      <c r="BI16" s="18">
        <f>BG16*BG15</f>
        <v>0</v>
      </c>
      <c r="BJ16" s="18"/>
      <c r="BK16" s="18"/>
      <c r="BL16" s="18">
        <f>BJ16*BJ15</f>
        <v>0</v>
      </c>
      <c r="BM16" s="18"/>
      <c r="BN16" s="17"/>
      <c r="BO16" s="17">
        <f>BL15+BL16+BI16+BF16+BC16+AZ16+AW16+AT16+AQ16+AN16</f>
        <v>0</v>
      </c>
      <c r="BP16" s="29">
        <f>AF16+AC16+Z16+W16+T16+Q16+N16+K16+H16</f>
        <v>0</v>
      </c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20"/>
      <c r="CU16" s="15"/>
      <c r="CV16" s="59"/>
      <c r="CW16" s="59"/>
      <c r="CX16" s="59"/>
      <c r="CY16" s="59"/>
      <c r="CZ16" s="59"/>
      <c r="DA16" s="59"/>
      <c r="DB16" s="59"/>
      <c r="DC16" s="59"/>
      <c r="DD16" s="61"/>
      <c r="DE16" s="61"/>
    </row>
    <row r="17" spans="1:109" ht="12.75" hidden="1">
      <c r="A17" s="67"/>
      <c r="B17" s="21"/>
      <c r="C17" s="21"/>
      <c r="D17" s="68">
        <f>(C17-B17)*60</f>
        <v>0</v>
      </c>
      <c r="E17" s="68"/>
      <c r="F17" s="65">
        <f>D17-E17</f>
        <v>0</v>
      </c>
      <c r="G17" s="10" t="s">
        <v>0</v>
      </c>
      <c r="H17" s="11"/>
      <c r="I17" s="12">
        <v>0.6</v>
      </c>
      <c r="J17" s="12">
        <f t="shared" si="0"/>
        <v>0</v>
      </c>
      <c r="K17" s="11"/>
      <c r="L17" s="12">
        <v>0.65</v>
      </c>
      <c r="M17" s="12">
        <f t="shared" si="1"/>
        <v>0</v>
      </c>
      <c r="N17" s="11"/>
      <c r="O17" s="12">
        <v>0.7</v>
      </c>
      <c r="P17" s="12">
        <f t="shared" si="2"/>
        <v>0</v>
      </c>
      <c r="Q17" s="11"/>
      <c r="R17" s="12">
        <f t="shared" si="3"/>
        <v>0.75</v>
      </c>
      <c r="S17" s="12">
        <f t="shared" si="4"/>
        <v>0</v>
      </c>
      <c r="T17" s="11"/>
      <c r="U17" s="12">
        <f t="shared" si="5"/>
        <v>0.8</v>
      </c>
      <c r="V17" s="12">
        <f t="shared" si="6"/>
        <v>0</v>
      </c>
      <c r="W17" s="11"/>
      <c r="X17" s="12">
        <f t="shared" si="7"/>
        <v>0.8500000000000001</v>
      </c>
      <c r="Y17" s="12">
        <f t="shared" si="8"/>
        <v>0</v>
      </c>
      <c r="Z17" s="11"/>
      <c r="AA17" s="12">
        <f t="shared" si="9"/>
        <v>0.9000000000000001</v>
      </c>
      <c r="AB17" s="12">
        <f t="shared" si="10"/>
        <v>0</v>
      </c>
      <c r="AC17" s="11"/>
      <c r="AD17" s="12">
        <f t="shared" si="11"/>
        <v>0.9500000000000002</v>
      </c>
      <c r="AE17" s="12">
        <f t="shared" si="12"/>
        <v>0</v>
      </c>
      <c r="AF17" s="11"/>
      <c r="AG17" s="12">
        <f t="shared" si="13"/>
        <v>1.0000000000000002</v>
      </c>
      <c r="AH17" s="12">
        <f t="shared" si="14"/>
        <v>0</v>
      </c>
      <c r="AI17" s="23" t="e">
        <f>(AH17+AE17+AB17+Y17+V17+S17+P17+M17+J17+J18+M18+P18+S18+V18+Y18+AB18+AE18+AH18)/AI18</f>
        <v>#DIV/0!</v>
      </c>
      <c r="AJ17" s="26" t="s">
        <v>7</v>
      </c>
      <c r="AK17" s="22" t="s">
        <v>22</v>
      </c>
      <c r="AL17" s="10">
        <v>1</v>
      </c>
      <c r="AM17" s="12"/>
      <c r="AN17" s="12"/>
      <c r="AO17" s="10">
        <v>0.997</v>
      </c>
      <c r="AP17" s="12"/>
      <c r="AQ17" s="12"/>
      <c r="AR17" s="10">
        <v>0.976</v>
      </c>
      <c r="AS17" s="12"/>
      <c r="AT17" s="12"/>
      <c r="AU17" s="10">
        <v>0.956</v>
      </c>
      <c r="AV17" s="12"/>
      <c r="AW17" s="12"/>
      <c r="AX17" s="10">
        <v>0.938</v>
      </c>
      <c r="AY17" s="12"/>
      <c r="AZ17" s="12"/>
      <c r="BA17" s="10">
        <v>0.922</v>
      </c>
      <c r="BB17" s="12"/>
      <c r="BC17" s="12"/>
      <c r="BD17" s="10">
        <v>0.907</v>
      </c>
      <c r="BE17" s="12"/>
      <c r="BF17" s="12"/>
      <c r="BG17" s="10">
        <v>0.894</v>
      </c>
      <c r="BH17" s="12"/>
      <c r="BI17" s="12"/>
      <c r="BJ17" s="10">
        <v>0.882</v>
      </c>
      <c r="BK17" s="12"/>
      <c r="BL17" s="12">
        <f>BM17*BM18</f>
        <v>0</v>
      </c>
      <c r="BM17" s="10">
        <v>0.877</v>
      </c>
      <c r="BN17" s="10"/>
      <c r="BO17" s="10"/>
      <c r="BP17" s="23" t="s">
        <v>1</v>
      </c>
      <c r="BQ17" s="13">
        <v>0.98</v>
      </c>
      <c r="BR17" s="13">
        <f>BQ17*BQ18</f>
        <v>0</v>
      </c>
      <c r="BS17" s="13">
        <v>0.97</v>
      </c>
      <c r="BT17" s="13">
        <f>BS17*BS18</f>
        <v>0</v>
      </c>
      <c r="BU17" s="13">
        <v>0.95</v>
      </c>
      <c r="BV17" s="13">
        <f>BU17*BU18</f>
        <v>0</v>
      </c>
      <c r="BW17" s="13">
        <v>0.94</v>
      </c>
      <c r="BX17" s="13">
        <f>BW17*BW18</f>
        <v>0</v>
      </c>
      <c r="BY17" s="13">
        <v>0.93</v>
      </c>
      <c r="BZ17" s="13">
        <f>BY17*BY18</f>
        <v>0</v>
      </c>
      <c r="CA17" s="13">
        <v>0.92</v>
      </c>
      <c r="CB17" s="13">
        <f>CA17*CA18</f>
        <v>0</v>
      </c>
      <c r="CC17" s="13">
        <v>0.91</v>
      </c>
      <c r="CD17" s="13">
        <f>CC17*CC18</f>
        <v>0</v>
      </c>
      <c r="CE17" s="13">
        <v>0.9</v>
      </c>
      <c r="CF17" s="13">
        <f>CE17*CE18</f>
        <v>0</v>
      </c>
      <c r="CG17" s="13">
        <v>0.8</v>
      </c>
      <c r="CH17" s="13">
        <f>CG17*CG18</f>
        <v>0</v>
      </c>
      <c r="CI17" s="13">
        <v>0.87</v>
      </c>
      <c r="CJ17" s="13">
        <f>CI17*CI18</f>
        <v>0</v>
      </c>
      <c r="CK17" s="13">
        <v>0.86</v>
      </c>
      <c r="CL17" s="13">
        <f>CK17*CK18</f>
        <v>0</v>
      </c>
      <c r="CM17" s="13">
        <v>0.85</v>
      </c>
      <c r="CN17" s="13">
        <f>CM17*CM18</f>
        <v>0</v>
      </c>
      <c r="CO17" s="13">
        <v>0.84</v>
      </c>
      <c r="CP17" s="13">
        <f>CO17*CO18</f>
        <v>0</v>
      </c>
      <c r="CQ17" s="13">
        <v>0.83</v>
      </c>
      <c r="CR17" s="13">
        <f>CQ17*CQ18</f>
        <v>0</v>
      </c>
      <c r="CS17" s="13">
        <v>0.82</v>
      </c>
      <c r="CT17" s="13">
        <f>CS17*CS18</f>
        <v>0</v>
      </c>
      <c r="CU17" s="9">
        <f>CT17+CR17+CP17+CN17+CL17+CJ17+CH17+CF17+CD17+CB17+BZ17+BX17+BV17+BT17+BR17</f>
        <v>0</v>
      </c>
      <c r="CV17" s="58"/>
      <c r="CW17" s="58"/>
      <c r="CX17" s="58"/>
      <c r="CY17" s="58"/>
      <c r="CZ17" s="58"/>
      <c r="DA17" s="58"/>
      <c r="DB17" s="58"/>
      <c r="DC17" s="58"/>
      <c r="DD17" s="60">
        <f>CV17+CW17+CX17+CY17+CZ17+DA17+DB17+DC17</f>
        <v>0</v>
      </c>
      <c r="DE17" s="60" t="e">
        <f>(F17*AI17*BO18*CU17)+DD17</f>
        <v>#DIV/0!</v>
      </c>
    </row>
    <row r="18" spans="1:109" ht="13.5" hidden="1" thickBot="1">
      <c r="A18" s="63"/>
      <c r="B18" s="15"/>
      <c r="C18" s="15"/>
      <c r="D18" s="59"/>
      <c r="E18" s="59"/>
      <c r="F18" s="66"/>
      <c r="G18" s="17" t="s">
        <v>1</v>
      </c>
      <c r="H18" s="18"/>
      <c r="I18" s="19">
        <v>0.55</v>
      </c>
      <c r="J18" s="19">
        <f t="shared" si="0"/>
        <v>0</v>
      </c>
      <c r="K18" s="18"/>
      <c r="L18" s="19">
        <v>0.6</v>
      </c>
      <c r="M18" s="19">
        <f t="shared" si="1"/>
        <v>0</v>
      </c>
      <c r="N18" s="18"/>
      <c r="O18" s="19">
        <f>L18+0.05</f>
        <v>0.65</v>
      </c>
      <c r="P18" s="19">
        <f t="shared" si="2"/>
        <v>0</v>
      </c>
      <c r="Q18" s="18"/>
      <c r="R18" s="19">
        <f t="shared" si="3"/>
        <v>0.7000000000000001</v>
      </c>
      <c r="S18" s="19">
        <f t="shared" si="4"/>
        <v>0</v>
      </c>
      <c r="T18" s="18"/>
      <c r="U18" s="19">
        <f t="shared" si="5"/>
        <v>0.7500000000000001</v>
      </c>
      <c r="V18" s="19">
        <f t="shared" si="6"/>
        <v>0</v>
      </c>
      <c r="W18" s="18"/>
      <c r="X18" s="19">
        <f t="shared" si="7"/>
        <v>0.8000000000000002</v>
      </c>
      <c r="Y18" s="19">
        <f t="shared" si="8"/>
        <v>0</v>
      </c>
      <c r="Z18" s="18"/>
      <c r="AA18" s="19">
        <f t="shared" si="9"/>
        <v>0.8500000000000002</v>
      </c>
      <c r="AB18" s="19">
        <f t="shared" si="10"/>
        <v>0</v>
      </c>
      <c r="AC18" s="18"/>
      <c r="AD18" s="19">
        <f t="shared" si="11"/>
        <v>0.9000000000000002</v>
      </c>
      <c r="AE18" s="19">
        <f t="shared" si="12"/>
        <v>0</v>
      </c>
      <c r="AF18" s="18"/>
      <c r="AG18" s="19">
        <f t="shared" si="13"/>
        <v>0.9500000000000003</v>
      </c>
      <c r="AH18" s="19">
        <f t="shared" si="14"/>
        <v>0</v>
      </c>
      <c r="AI18" s="29"/>
      <c r="AJ18" s="29" t="s">
        <v>6</v>
      </c>
      <c r="AK18" s="29">
        <f>H17+H18+K17+K18+N17+N18+Q17+Q18+T17+T18+W17+W18+Z17+Z18+AC17+AC18+AF17+AF18</f>
        <v>0</v>
      </c>
      <c r="AL18" s="18"/>
      <c r="AM18" s="18"/>
      <c r="AN18" s="18">
        <f>AL18*AL17</f>
        <v>0</v>
      </c>
      <c r="AO18" s="18"/>
      <c r="AP18" s="18"/>
      <c r="AQ18" s="18">
        <f>AO18*AO17</f>
        <v>0</v>
      </c>
      <c r="AR18" s="18"/>
      <c r="AS18" s="18"/>
      <c r="AT18" s="18">
        <f>AR18*AR17</f>
        <v>0</v>
      </c>
      <c r="AU18" s="18"/>
      <c r="AV18" s="18"/>
      <c r="AW18" s="18">
        <f>AU18*AU17</f>
        <v>0</v>
      </c>
      <c r="AX18" s="18"/>
      <c r="AY18" s="18"/>
      <c r="AZ18" s="18">
        <f>AX18*AX17</f>
        <v>0</v>
      </c>
      <c r="BA18" s="18"/>
      <c r="BB18" s="18"/>
      <c r="BC18" s="18">
        <f>BA18*BA17</f>
        <v>0</v>
      </c>
      <c r="BD18" s="18"/>
      <c r="BE18" s="18"/>
      <c r="BF18" s="18">
        <f>BD18*BD17</f>
        <v>0</v>
      </c>
      <c r="BG18" s="18"/>
      <c r="BH18" s="18"/>
      <c r="BI18" s="18">
        <f>BG18*BG17</f>
        <v>0</v>
      </c>
      <c r="BJ18" s="18"/>
      <c r="BK18" s="18"/>
      <c r="BL18" s="18">
        <f>BJ18*BJ17</f>
        <v>0</v>
      </c>
      <c r="BM18" s="18"/>
      <c r="BN18" s="17"/>
      <c r="BO18" s="17">
        <f>BL17+BL18+BI18+BF18+BC18+AZ18+AW18+AT18+AQ18+AN18</f>
        <v>0</v>
      </c>
      <c r="BP18" s="29">
        <f>AF18+AC18+Z18+W18+T18+Q18+N18+K18+H18</f>
        <v>0</v>
      </c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20"/>
      <c r="CU18" s="15"/>
      <c r="CV18" s="59"/>
      <c r="CW18" s="59"/>
      <c r="CX18" s="59"/>
      <c r="CY18" s="59"/>
      <c r="CZ18" s="59"/>
      <c r="DA18" s="59"/>
      <c r="DB18" s="59"/>
      <c r="DC18" s="59"/>
      <c r="DD18" s="61"/>
      <c r="DE18" s="61"/>
    </row>
    <row r="19" spans="1:109" ht="12.75" hidden="1">
      <c r="A19" s="67"/>
      <c r="B19" s="21"/>
      <c r="C19" s="21"/>
      <c r="D19" s="68">
        <f>(C19-B19)*60</f>
        <v>0</v>
      </c>
      <c r="E19" s="68"/>
      <c r="F19" s="65">
        <f>D19-E19</f>
        <v>0</v>
      </c>
      <c r="G19" s="10" t="s">
        <v>0</v>
      </c>
      <c r="H19" s="11"/>
      <c r="I19" s="12">
        <v>0.6</v>
      </c>
      <c r="J19" s="12">
        <f t="shared" si="0"/>
        <v>0</v>
      </c>
      <c r="K19" s="11"/>
      <c r="L19" s="12">
        <v>0.65</v>
      </c>
      <c r="M19" s="12">
        <f t="shared" si="1"/>
        <v>0</v>
      </c>
      <c r="N19" s="11"/>
      <c r="O19" s="12">
        <v>0.7</v>
      </c>
      <c r="P19" s="12">
        <f t="shared" si="2"/>
        <v>0</v>
      </c>
      <c r="Q19" s="11"/>
      <c r="R19" s="12">
        <f t="shared" si="3"/>
        <v>0.75</v>
      </c>
      <c r="S19" s="12">
        <f t="shared" si="4"/>
        <v>0</v>
      </c>
      <c r="T19" s="11"/>
      <c r="U19" s="12">
        <f t="shared" si="5"/>
        <v>0.8</v>
      </c>
      <c r="V19" s="12">
        <f t="shared" si="6"/>
        <v>0</v>
      </c>
      <c r="W19" s="11"/>
      <c r="X19" s="12">
        <f t="shared" si="7"/>
        <v>0.8500000000000001</v>
      </c>
      <c r="Y19" s="12">
        <f t="shared" si="8"/>
        <v>0</v>
      </c>
      <c r="Z19" s="11"/>
      <c r="AA19" s="12">
        <f t="shared" si="9"/>
        <v>0.9000000000000001</v>
      </c>
      <c r="AB19" s="12">
        <f t="shared" si="10"/>
        <v>0</v>
      </c>
      <c r="AC19" s="11"/>
      <c r="AD19" s="12">
        <f t="shared" si="11"/>
        <v>0.9500000000000002</v>
      </c>
      <c r="AE19" s="12">
        <f t="shared" si="12"/>
        <v>0</v>
      </c>
      <c r="AF19" s="11"/>
      <c r="AG19" s="12">
        <f t="shared" si="13"/>
        <v>1.0000000000000002</v>
      </c>
      <c r="AH19" s="12">
        <f t="shared" si="14"/>
        <v>0</v>
      </c>
      <c r="AI19" s="23" t="e">
        <f>(AH19+AE19+AB19+Y19+V19+S19+P19+M19+J19+J20+M20+P20+S20+V20+Y20+AB20+AE20+AH20)/AI20</f>
        <v>#DIV/0!</v>
      </c>
      <c r="AJ19" s="26" t="s">
        <v>7</v>
      </c>
      <c r="AK19" s="22" t="s">
        <v>22</v>
      </c>
      <c r="AL19" s="10">
        <v>1</v>
      </c>
      <c r="AM19" s="12"/>
      <c r="AN19" s="12"/>
      <c r="AO19" s="10">
        <v>0.997</v>
      </c>
      <c r="AP19" s="12"/>
      <c r="AQ19" s="12"/>
      <c r="AR19" s="10">
        <v>0.976</v>
      </c>
      <c r="AS19" s="12"/>
      <c r="AT19" s="12"/>
      <c r="AU19" s="10">
        <v>0.956</v>
      </c>
      <c r="AV19" s="12"/>
      <c r="AW19" s="12"/>
      <c r="AX19" s="10">
        <v>0.938</v>
      </c>
      <c r="AY19" s="12"/>
      <c r="AZ19" s="12"/>
      <c r="BA19" s="10">
        <v>0.922</v>
      </c>
      <c r="BB19" s="12"/>
      <c r="BC19" s="12"/>
      <c r="BD19" s="10">
        <v>0.907</v>
      </c>
      <c r="BE19" s="12"/>
      <c r="BF19" s="12"/>
      <c r="BG19" s="10">
        <v>0.894</v>
      </c>
      <c r="BH19" s="12"/>
      <c r="BI19" s="12"/>
      <c r="BJ19" s="10">
        <v>0.882</v>
      </c>
      <c r="BK19" s="12"/>
      <c r="BL19" s="12">
        <f>BM19*BM20</f>
        <v>0</v>
      </c>
      <c r="BM19" s="10">
        <v>0.877</v>
      </c>
      <c r="BN19" s="10"/>
      <c r="BO19" s="10"/>
      <c r="BP19" s="23" t="s">
        <v>1</v>
      </c>
      <c r="BQ19" s="13">
        <v>0.98</v>
      </c>
      <c r="BR19" s="13">
        <f>BQ19*BQ20</f>
        <v>0</v>
      </c>
      <c r="BS19" s="13">
        <v>0.97</v>
      </c>
      <c r="BT19" s="13">
        <f>BS19*BS20</f>
        <v>0</v>
      </c>
      <c r="BU19" s="13">
        <v>0.95</v>
      </c>
      <c r="BV19" s="13">
        <f>BU19*BU20</f>
        <v>0</v>
      </c>
      <c r="BW19" s="13">
        <v>0.94</v>
      </c>
      <c r="BX19" s="13">
        <f>BW19*BW20</f>
        <v>0</v>
      </c>
      <c r="BY19" s="13">
        <v>0.93</v>
      </c>
      <c r="BZ19" s="13">
        <f>BY19*BY20</f>
        <v>0</v>
      </c>
      <c r="CA19" s="13">
        <v>0.92</v>
      </c>
      <c r="CB19" s="13">
        <f>CA19*CA20</f>
        <v>0</v>
      </c>
      <c r="CC19" s="13">
        <v>0.91</v>
      </c>
      <c r="CD19" s="13">
        <f>CC19*CC20</f>
        <v>0</v>
      </c>
      <c r="CE19" s="13">
        <v>0.9</v>
      </c>
      <c r="CF19" s="13">
        <f>CE19*CE20</f>
        <v>0</v>
      </c>
      <c r="CG19" s="13">
        <v>0.8</v>
      </c>
      <c r="CH19" s="13">
        <f>CG19*CG20</f>
        <v>0</v>
      </c>
      <c r="CI19" s="13">
        <v>0.87</v>
      </c>
      <c r="CJ19" s="13">
        <f>CI19*CI20</f>
        <v>0</v>
      </c>
      <c r="CK19" s="13">
        <v>0.86</v>
      </c>
      <c r="CL19" s="13">
        <f>CK19*CK20</f>
        <v>0</v>
      </c>
      <c r="CM19" s="13">
        <v>0.85</v>
      </c>
      <c r="CN19" s="13">
        <f>CM19*CM20</f>
        <v>0</v>
      </c>
      <c r="CO19" s="13">
        <v>0.84</v>
      </c>
      <c r="CP19" s="13">
        <f>CO19*CO20</f>
        <v>0</v>
      </c>
      <c r="CQ19" s="13">
        <v>0.83</v>
      </c>
      <c r="CR19" s="13">
        <f>CQ19*CQ20</f>
        <v>0</v>
      </c>
      <c r="CS19" s="13">
        <v>0.82</v>
      </c>
      <c r="CT19" s="13">
        <f>CS19*CS20</f>
        <v>0</v>
      </c>
      <c r="CU19" s="9">
        <f>CT19+CR19+CP19+CN19+CL19+CJ19+CH19+CF19+CD19+CB19+BZ19+BX19+BV19+BT19+BR19</f>
        <v>0</v>
      </c>
      <c r="CV19" s="58"/>
      <c r="CW19" s="58"/>
      <c r="CX19" s="58"/>
      <c r="CY19" s="58"/>
      <c r="CZ19" s="58"/>
      <c r="DA19" s="58"/>
      <c r="DB19" s="58"/>
      <c r="DC19" s="58"/>
      <c r="DD19" s="60">
        <f>CV19+CW19+CX19+CY19+CZ19+DA19+DB19+DC19</f>
        <v>0</v>
      </c>
      <c r="DE19" s="60" t="e">
        <f>(F19*AI19*BO20*CU19)+DD19</f>
        <v>#DIV/0!</v>
      </c>
    </row>
    <row r="20" spans="1:109" ht="13.5" hidden="1" thickBot="1">
      <c r="A20" s="63"/>
      <c r="B20" s="15"/>
      <c r="C20" s="15"/>
      <c r="D20" s="59"/>
      <c r="E20" s="59"/>
      <c r="F20" s="66"/>
      <c r="G20" s="17" t="s">
        <v>1</v>
      </c>
      <c r="H20" s="18"/>
      <c r="I20" s="19">
        <v>0.55</v>
      </c>
      <c r="J20" s="19">
        <f t="shared" si="0"/>
        <v>0</v>
      </c>
      <c r="K20" s="18"/>
      <c r="L20" s="19">
        <v>0.6</v>
      </c>
      <c r="M20" s="19">
        <f t="shared" si="1"/>
        <v>0</v>
      </c>
      <c r="N20" s="18"/>
      <c r="O20" s="19">
        <f>L20+0.05</f>
        <v>0.65</v>
      </c>
      <c r="P20" s="19">
        <f t="shared" si="2"/>
        <v>0</v>
      </c>
      <c r="Q20" s="18"/>
      <c r="R20" s="19">
        <f t="shared" si="3"/>
        <v>0.7000000000000001</v>
      </c>
      <c r="S20" s="19">
        <f t="shared" si="4"/>
        <v>0</v>
      </c>
      <c r="T20" s="18"/>
      <c r="U20" s="19">
        <f t="shared" si="5"/>
        <v>0.7500000000000001</v>
      </c>
      <c r="V20" s="19">
        <f t="shared" si="6"/>
        <v>0</v>
      </c>
      <c r="W20" s="18"/>
      <c r="X20" s="19">
        <f t="shared" si="7"/>
        <v>0.8000000000000002</v>
      </c>
      <c r="Y20" s="19">
        <f t="shared" si="8"/>
        <v>0</v>
      </c>
      <c r="Z20" s="18"/>
      <c r="AA20" s="19">
        <f t="shared" si="9"/>
        <v>0.8500000000000002</v>
      </c>
      <c r="AB20" s="19">
        <f t="shared" si="10"/>
        <v>0</v>
      </c>
      <c r="AC20" s="18"/>
      <c r="AD20" s="19">
        <f t="shared" si="11"/>
        <v>0.9000000000000002</v>
      </c>
      <c r="AE20" s="19">
        <f t="shared" si="12"/>
        <v>0</v>
      </c>
      <c r="AF20" s="18"/>
      <c r="AG20" s="19">
        <f t="shared" si="13"/>
        <v>0.9500000000000003</v>
      </c>
      <c r="AH20" s="19">
        <f t="shared" si="14"/>
        <v>0</v>
      </c>
      <c r="AI20" s="29"/>
      <c r="AJ20" s="29" t="s">
        <v>6</v>
      </c>
      <c r="AK20" s="29">
        <f>H19+H20+K19+K20+N19+N20+Q19+Q20+T19+T20+W19+W20+Z19+Z20+AC19+AC20+AF19+AF20</f>
        <v>0</v>
      </c>
      <c r="AL20" s="18"/>
      <c r="AM20" s="18"/>
      <c r="AN20" s="18">
        <f>AL20*AL19</f>
        <v>0</v>
      </c>
      <c r="AO20" s="18"/>
      <c r="AP20" s="18"/>
      <c r="AQ20" s="18">
        <f>AO20*AO19</f>
        <v>0</v>
      </c>
      <c r="AR20" s="18"/>
      <c r="AS20" s="18"/>
      <c r="AT20" s="18">
        <f>AR20*AR19</f>
        <v>0</v>
      </c>
      <c r="AU20" s="18"/>
      <c r="AV20" s="18"/>
      <c r="AW20" s="18">
        <f>AU20*AU19</f>
        <v>0</v>
      </c>
      <c r="AX20" s="18"/>
      <c r="AY20" s="18"/>
      <c r="AZ20" s="18">
        <f>AX20*AX19</f>
        <v>0</v>
      </c>
      <c r="BA20" s="18"/>
      <c r="BB20" s="18"/>
      <c r="BC20" s="18">
        <f>BA20*BA19</f>
        <v>0</v>
      </c>
      <c r="BD20" s="18"/>
      <c r="BE20" s="18"/>
      <c r="BF20" s="18">
        <f>BD20*BD19</f>
        <v>0</v>
      </c>
      <c r="BG20" s="18"/>
      <c r="BH20" s="18"/>
      <c r="BI20" s="18">
        <f>BG20*BG19</f>
        <v>0</v>
      </c>
      <c r="BJ20" s="18"/>
      <c r="BK20" s="18"/>
      <c r="BL20" s="18">
        <f>BJ20*BJ19</f>
        <v>0</v>
      </c>
      <c r="BM20" s="18"/>
      <c r="BN20" s="17"/>
      <c r="BO20" s="17">
        <f>BL19+BL20+BI20+BF20+BC20+AZ20+AW20+AT20+AQ20+AN20</f>
        <v>0</v>
      </c>
      <c r="BP20" s="29">
        <f>AF20+AC20+Z20+W20+T20+Q20+N20+K20+H20</f>
        <v>0</v>
      </c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20"/>
      <c r="CU20" s="15"/>
      <c r="CV20" s="59"/>
      <c r="CW20" s="59"/>
      <c r="CX20" s="59"/>
      <c r="CY20" s="59"/>
      <c r="CZ20" s="59"/>
      <c r="DA20" s="59"/>
      <c r="DB20" s="59"/>
      <c r="DC20" s="59"/>
      <c r="DD20" s="61"/>
      <c r="DE20" s="61"/>
    </row>
    <row r="21" spans="1:109" ht="12.75" hidden="1">
      <c r="A21" s="67"/>
      <c r="B21" s="21"/>
      <c r="C21" s="21"/>
      <c r="D21" s="68">
        <f>(C21-B21)*60</f>
        <v>0</v>
      </c>
      <c r="E21" s="68"/>
      <c r="F21" s="65">
        <f>D21-E21</f>
        <v>0</v>
      </c>
      <c r="G21" s="10" t="s">
        <v>0</v>
      </c>
      <c r="H21" s="11"/>
      <c r="I21" s="12">
        <v>0.6</v>
      </c>
      <c r="J21" s="12">
        <f t="shared" si="0"/>
        <v>0</v>
      </c>
      <c r="K21" s="11"/>
      <c r="L21" s="12">
        <v>0.65</v>
      </c>
      <c r="M21" s="12">
        <f t="shared" si="1"/>
        <v>0</v>
      </c>
      <c r="N21" s="11"/>
      <c r="O21" s="12">
        <v>0.7</v>
      </c>
      <c r="P21" s="12">
        <f t="shared" si="2"/>
        <v>0</v>
      </c>
      <c r="Q21" s="11"/>
      <c r="R21" s="12">
        <f t="shared" si="3"/>
        <v>0.75</v>
      </c>
      <c r="S21" s="12">
        <f t="shared" si="4"/>
        <v>0</v>
      </c>
      <c r="T21" s="11"/>
      <c r="U21" s="12">
        <f t="shared" si="5"/>
        <v>0.8</v>
      </c>
      <c r="V21" s="12">
        <f t="shared" si="6"/>
        <v>0</v>
      </c>
      <c r="W21" s="11"/>
      <c r="X21" s="12">
        <f t="shared" si="7"/>
        <v>0.8500000000000001</v>
      </c>
      <c r="Y21" s="12">
        <f t="shared" si="8"/>
        <v>0</v>
      </c>
      <c r="Z21" s="11"/>
      <c r="AA21" s="12">
        <f t="shared" si="9"/>
        <v>0.9000000000000001</v>
      </c>
      <c r="AB21" s="12">
        <f t="shared" si="10"/>
        <v>0</v>
      </c>
      <c r="AC21" s="11"/>
      <c r="AD21" s="12">
        <f t="shared" si="11"/>
        <v>0.9500000000000002</v>
      </c>
      <c r="AE21" s="12">
        <f t="shared" si="12"/>
        <v>0</v>
      </c>
      <c r="AF21" s="11"/>
      <c r="AG21" s="12">
        <f t="shared" si="13"/>
        <v>1.0000000000000002</v>
      </c>
      <c r="AH21" s="12">
        <f t="shared" si="14"/>
        <v>0</v>
      </c>
      <c r="AI21" s="23" t="e">
        <f>(AH21+AE21+AB21+Y21+V21+S21+P21+M21+J21+J22+M22+P22+S22+V22+Y22+AB22+AE22+AH22)/AI22</f>
        <v>#DIV/0!</v>
      </c>
      <c r="AJ21" s="26" t="s">
        <v>7</v>
      </c>
      <c r="AK21" s="22" t="s">
        <v>22</v>
      </c>
      <c r="AL21" s="10">
        <v>1</v>
      </c>
      <c r="AM21" s="12"/>
      <c r="AN21" s="12"/>
      <c r="AO21" s="10">
        <v>0.997</v>
      </c>
      <c r="AP21" s="12"/>
      <c r="AQ21" s="12"/>
      <c r="AR21" s="10">
        <v>0.976</v>
      </c>
      <c r="AS21" s="12"/>
      <c r="AT21" s="12"/>
      <c r="AU21" s="10">
        <v>0.956</v>
      </c>
      <c r="AV21" s="12"/>
      <c r="AW21" s="12"/>
      <c r="AX21" s="10">
        <v>0.938</v>
      </c>
      <c r="AY21" s="12"/>
      <c r="AZ21" s="12"/>
      <c r="BA21" s="10">
        <v>0.922</v>
      </c>
      <c r="BB21" s="12"/>
      <c r="BC21" s="12"/>
      <c r="BD21" s="10">
        <v>0.907</v>
      </c>
      <c r="BE21" s="12"/>
      <c r="BF21" s="12"/>
      <c r="BG21" s="10">
        <v>0.894</v>
      </c>
      <c r="BH21" s="12"/>
      <c r="BI21" s="12"/>
      <c r="BJ21" s="10">
        <v>0.882</v>
      </c>
      <c r="BK21" s="12"/>
      <c r="BL21" s="12">
        <f>BM21*BM22</f>
        <v>0</v>
      </c>
      <c r="BM21" s="10">
        <v>0.877</v>
      </c>
      <c r="BN21" s="10"/>
      <c r="BO21" s="10"/>
      <c r="BP21" s="23" t="s">
        <v>1</v>
      </c>
      <c r="BQ21" s="13">
        <v>0.98</v>
      </c>
      <c r="BR21" s="13">
        <f>BQ21*BQ22</f>
        <v>0</v>
      </c>
      <c r="BS21" s="13">
        <v>0.97</v>
      </c>
      <c r="BT21" s="13">
        <f>BS21*BS22</f>
        <v>0</v>
      </c>
      <c r="BU21" s="13">
        <v>0.95</v>
      </c>
      <c r="BV21" s="13">
        <f>BU21*BU22</f>
        <v>0</v>
      </c>
      <c r="BW21" s="13">
        <v>0.94</v>
      </c>
      <c r="BX21" s="13">
        <f>BW21*BW22</f>
        <v>0</v>
      </c>
      <c r="BY21" s="13">
        <v>0.93</v>
      </c>
      <c r="BZ21" s="13">
        <f>BY21*BY22</f>
        <v>0</v>
      </c>
      <c r="CA21" s="13">
        <v>0.92</v>
      </c>
      <c r="CB21" s="13">
        <f>CA21*CA22</f>
        <v>0</v>
      </c>
      <c r="CC21" s="13">
        <v>0.91</v>
      </c>
      <c r="CD21" s="13">
        <f>CC21*CC22</f>
        <v>0</v>
      </c>
      <c r="CE21" s="13">
        <v>0.9</v>
      </c>
      <c r="CF21" s="13">
        <f>CE21*CE22</f>
        <v>0</v>
      </c>
      <c r="CG21" s="13">
        <v>0.8</v>
      </c>
      <c r="CH21" s="13">
        <f>CG21*CG22</f>
        <v>0</v>
      </c>
      <c r="CI21" s="13">
        <v>0.87</v>
      </c>
      <c r="CJ21" s="13">
        <f>CI21*CI22</f>
        <v>0</v>
      </c>
      <c r="CK21" s="13">
        <v>0.86</v>
      </c>
      <c r="CL21" s="13">
        <f>CK21*CK22</f>
        <v>0</v>
      </c>
      <c r="CM21" s="13">
        <v>0.85</v>
      </c>
      <c r="CN21" s="13">
        <f>CM21*CM22</f>
        <v>0</v>
      </c>
      <c r="CO21" s="13">
        <v>0.84</v>
      </c>
      <c r="CP21" s="13">
        <f>CO21*CO22</f>
        <v>0</v>
      </c>
      <c r="CQ21" s="13">
        <v>0.83</v>
      </c>
      <c r="CR21" s="13">
        <f>CQ21*CQ22</f>
        <v>0</v>
      </c>
      <c r="CS21" s="13">
        <v>0.82</v>
      </c>
      <c r="CT21" s="13">
        <f>CS21*CS22</f>
        <v>0</v>
      </c>
      <c r="CU21" s="9">
        <f>CT21+CR21+CP21+CN21+CL21+CJ21+CH21+CF21+CD21+CB21+BZ21+BX21+BV21+BT21+BR21</f>
        <v>0</v>
      </c>
      <c r="CV21" s="58"/>
      <c r="CW21" s="58"/>
      <c r="CX21" s="58"/>
      <c r="CY21" s="58"/>
      <c r="CZ21" s="58"/>
      <c r="DA21" s="58"/>
      <c r="DB21" s="58"/>
      <c r="DC21" s="58"/>
      <c r="DD21" s="60">
        <f>CV21+CW21+CX21+CY21+CZ21+DA21+DB21+DC21</f>
        <v>0</v>
      </c>
      <c r="DE21" s="60" t="e">
        <f>(F21*AI21*BO22*CU21)+DD21</f>
        <v>#DIV/0!</v>
      </c>
    </row>
    <row r="22" spans="1:109" ht="13.5" hidden="1" thickBot="1">
      <c r="A22" s="63"/>
      <c r="B22" s="15"/>
      <c r="C22" s="15"/>
      <c r="D22" s="59"/>
      <c r="E22" s="59"/>
      <c r="F22" s="66"/>
      <c r="G22" s="17" t="s">
        <v>1</v>
      </c>
      <c r="H22" s="18"/>
      <c r="I22" s="19">
        <v>0.55</v>
      </c>
      <c r="J22" s="19">
        <f t="shared" si="0"/>
        <v>0</v>
      </c>
      <c r="K22" s="18"/>
      <c r="L22" s="19">
        <v>0.6</v>
      </c>
      <c r="M22" s="19">
        <f t="shared" si="1"/>
        <v>0</v>
      </c>
      <c r="N22" s="18"/>
      <c r="O22" s="19">
        <f>L22+0.05</f>
        <v>0.65</v>
      </c>
      <c r="P22" s="19">
        <f t="shared" si="2"/>
        <v>0</v>
      </c>
      <c r="Q22" s="18"/>
      <c r="R22" s="19">
        <f t="shared" si="3"/>
        <v>0.7000000000000001</v>
      </c>
      <c r="S22" s="19">
        <f t="shared" si="4"/>
        <v>0</v>
      </c>
      <c r="T22" s="18"/>
      <c r="U22" s="19">
        <f t="shared" si="5"/>
        <v>0.7500000000000001</v>
      </c>
      <c r="V22" s="19">
        <f t="shared" si="6"/>
        <v>0</v>
      </c>
      <c r="W22" s="18"/>
      <c r="X22" s="19">
        <f t="shared" si="7"/>
        <v>0.8000000000000002</v>
      </c>
      <c r="Y22" s="19">
        <f t="shared" si="8"/>
        <v>0</v>
      </c>
      <c r="Z22" s="18"/>
      <c r="AA22" s="19">
        <f t="shared" si="9"/>
        <v>0.8500000000000002</v>
      </c>
      <c r="AB22" s="19">
        <f t="shared" si="10"/>
        <v>0</v>
      </c>
      <c r="AC22" s="18"/>
      <c r="AD22" s="19">
        <f t="shared" si="11"/>
        <v>0.9000000000000002</v>
      </c>
      <c r="AE22" s="19">
        <f t="shared" si="12"/>
        <v>0</v>
      </c>
      <c r="AF22" s="18"/>
      <c r="AG22" s="19">
        <f t="shared" si="13"/>
        <v>0.9500000000000003</v>
      </c>
      <c r="AH22" s="19">
        <f t="shared" si="14"/>
        <v>0</v>
      </c>
      <c r="AI22" s="29"/>
      <c r="AJ22" s="29" t="s">
        <v>6</v>
      </c>
      <c r="AK22" s="29">
        <f>H21+H22+K21+K22+N21+N22+Q21+Q22+T21+T22+W21+W22+Z21+Z22+AC21+AC22+AF21+AF22</f>
        <v>0</v>
      </c>
      <c r="AL22" s="18"/>
      <c r="AM22" s="18"/>
      <c r="AN22" s="18">
        <f>AL22*AL21</f>
        <v>0</v>
      </c>
      <c r="AO22" s="18"/>
      <c r="AP22" s="18"/>
      <c r="AQ22" s="18">
        <f>AO22*AO21</f>
        <v>0</v>
      </c>
      <c r="AR22" s="18"/>
      <c r="AS22" s="18"/>
      <c r="AT22" s="18">
        <f>AR22*AR21</f>
        <v>0</v>
      </c>
      <c r="AU22" s="18"/>
      <c r="AV22" s="18"/>
      <c r="AW22" s="18">
        <f>AU22*AU21</f>
        <v>0</v>
      </c>
      <c r="AX22" s="18"/>
      <c r="AY22" s="18"/>
      <c r="AZ22" s="18">
        <f>AX22*AX21</f>
        <v>0</v>
      </c>
      <c r="BA22" s="18"/>
      <c r="BB22" s="18"/>
      <c r="BC22" s="18">
        <f>BA22*BA21</f>
        <v>0</v>
      </c>
      <c r="BD22" s="18"/>
      <c r="BE22" s="18"/>
      <c r="BF22" s="18">
        <f>BD22*BD21</f>
        <v>0</v>
      </c>
      <c r="BG22" s="18"/>
      <c r="BH22" s="18"/>
      <c r="BI22" s="18">
        <f>BG22*BG21</f>
        <v>0</v>
      </c>
      <c r="BJ22" s="18"/>
      <c r="BK22" s="18"/>
      <c r="BL22" s="18">
        <f>BJ22*BJ21</f>
        <v>0</v>
      </c>
      <c r="BM22" s="18"/>
      <c r="BN22" s="17"/>
      <c r="BO22" s="17">
        <f>BL21+BL22+BI22+BF22+BC22+AZ22+AW22+AT22+AQ22+AN22</f>
        <v>0</v>
      </c>
      <c r="BP22" s="29">
        <f>AF22+AC22+Z22+W22+T22+Q22+N22+K22+H22</f>
        <v>0</v>
      </c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20"/>
      <c r="CU22" s="15"/>
      <c r="CV22" s="59"/>
      <c r="CW22" s="59"/>
      <c r="CX22" s="59"/>
      <c r="CY22" s="59"/>
      <c r="CZ22" s="59"/>
      <c r="DA22" s="59"/>
      <c r="DB22" s="59"/>
      <c r="DC22" s="59"/>
      <c r="DD22" s="61"/>
      <c r="DE22" s="61"/>
    </row>
    <row r="23" spans="1:109" ht="12.75" hidden="1">
      <c r="A23" s="67"/>
      <c r="B23" s="21"/>
      <c r="C23" s="21"/>
      <c r="D23" s="68">
        <f>(C23-B23)*60</f>
        <v>0</v>
      </c>
      <c r="E23" s="68"/>
      <c r="F23" s="65">
        <f>D23-E23</f>
        <v>0</v>
      </c>
      <c r="G23" s="10" t="s">
        <v>0</v>
      </c>
      <c r="H23" s="11"/>
      <c r="I23" s="12">
        <v>0.6</v>
      </c>
      <c r="J23" s="12">
        <f t="shared" si="0"/>
        <v>0</v>
      </c>
      <c r="K23" s="11"/>
      <c r="L23" s="12">
        <v>0.65</v>
      </c>
      <c r="M23" s="12">
        <f t="shared" si="1"/>
        <v>0</v>
      </c>
      <c r="N23" s="11"/>
      <c r="O23" s="12">
        <v>0.7</v>
      </c>
      <c r="P23" s="12">
        <f t="shared" si="2"/>
        <v>0</v>
      </c>
      <c r="Q23" s="11"/>
      <c r="R23" s="12">
        <f t="shared" si="3"/>
        <v>0.75</v>
      </c>
      <c r="S23" s="12">
        <f t="shared" si="4"/>
        <v>0</v>
      </c>
      <c r="T23" s="11"/>
      <c r="U23" s="12">
        <f t="shared" si="5"/>
        <v>0.8</v>
      </c>
      <c r="V23" s="12">
        <f t="shared" si="6"/>
        <v>0</v>
      </c>
      <c r="W23" s="11"/>
      <c r="X23" s="12">
        <f t="shared" si="7"/>
        <v>0.8500000000000001</v>
      </c>
      <c r="Y23" s="12">
        <f t="shared" si="8"/>
        <v>0</v>
      </c>
      <c r="Z23" s="11"/>
      <c r="AA23" s="12">
        <f t="shared" si="9"/>
        <v>0.9000000000000001</v>
      </c>
      <c r="AB23" s="12">
        <f t="shared" si="10"/>
        <v>0</v>
      </c>
      <c r="AC23" s="11"/>
      <c r="AD23" s="12">
        <f t="shared" si="11"/>
        <v>0.9500000000000002</v>
      </c>
      <c r="AE23" s="12">
        <f t="shared" si="12"/>
        <v>0</v>
      </c>
      <c r="AF23" s="11"/>
      <c r="AG23" s="12">
        <f t="shared" si="13"/>
        <v>1.0000000000000002</v>
      </c>
      <c r="AH23" s="12">
        <f t="shared" si="14"/>
        <v>0</v>
      </c>
      <c r="AI23" s="23" t="e">
        <f>(AH23+AE23+AB23+Y23+V23+S23+P23+M23+J23+J24+M24+P24+S24+V24+Y24+AB24+AE24+AH24)/AI24</f>
        <v>#DIV/0!</v>
      </c>
      <c r="AJ23" s="26" t="s">
        <v>7</v>
      </c>
      <c r="AK23" s="22" t="s">
        <v>22</v>
      </c>
      <c r="AL23" s="10">
        <v>1</v>
      </c>
      <c r="AM23" s="12"/>
      <c r="AN23" s="12"/>
      <c r="AO23" s="10">
        <v>0.997</v>
      </c>
      <c r="AP23" s="12"/>
      <c r="AQ23" s="12"/>
      <c r="AR23" s="10">
        <v>0.976</v>
      </c>
      <c r="AS23" s="12"/>
      <c r="AT23" s="12"/>
      <c r="AU23" s="10">
        <v>0.956</v>
      </c>
      <c r="AV23" s="12"/>
      <c r="AW23" s="12"/>
      <c r="AX23" s="10">
        <v>0.938</v>
      </c>
      <c r="AY23" s="12"/>
      <c r="AZ23" s="12"/>
      <c r="BA23" s="10">
        <v>0.922</v>
      </c>
      <c r="BB23" s="12"/>
      <c r="BC23" s="12"/>
      <c r="BD23" s="10">
        <v>0.907</v>
      </c>
      <c r="BE23" s="12"/>
      <c r="BF23" s="12"/>
      <c r="BG23" s="10">
        <v>0.894</v>
      </c>
      <c r="BH23" s="12"/>
      <c r="BI23" s="12"/>
      <c r="BJ23" s="10">
        <v>0.882</v>
      </c>
      <c r="BK23" s="12"/>
      <c r="BL23" s="12">
        <f>BM23*BM24</f>
        <v>0</v>
      </c>
      <c r="BM23" s="10">
        <v>0.877</v>
      </c>
      <c r="BN23" s="10"/>
      <c r="BO23" s="10"/>
      <c r="BP23" s="23" t="s">
        <v>1</v>
      </c>
      <c r="BQ23" s="13">
        <v>0.98</v>
      </c>
      <c r="BR23" s="13">
        <f>BQ23*BQ24</f>
        <v>0</v>
      </c>
      <c r="BS23" s="13">
        <v>0.97</v>
      </c>
      <c r="BT23" s="13">
        <f>BS23*BS24</f>
        <v>0</v>
      </c>
      <c r="BU23" s="13">
        <v>0.95</v>
      </c>
      <c r="BV23" s="13">
        <f>BU23*BU24</f>
        <v>0</v>
      </c>
      <c r="BW23" s="13">
        <v>0.94</v>
      </c>
      <c r="BX23" s="13">
        <f>BW23*BW24</f>
        <v>0</v>
      </c>
      <c r="BY23" s="13">
        <v>0.93</v>
      </c>
      <c r="BZ23" s="13">
        <f>BY23*BY24</f>
        <v>0</v>
      </c>
      <c r="CA23" s="13">
        <v>0.92</v>
      </c>
      <c r="CB23" s="13">
        <f>CA23*CA24</f>
        <v>0</v>
      </c>
      <c r="CC23" s="13">
        <v>0.91</v>
      </c>
      <c r="CD23" s="13">
        <f>CC23*CC24</f>
        <v>0</v>
      </c>
      <c r="CE23" s="13">
        <v>0.9</v>
      </c>
      <c r="CF23" s="13">
        <f>CE23*CE24</f>
        <v>0</v>
      </c>
      <c r="CG23" s="13">
        <v>0.8</v>
      </c>
      <c r="CH23" s="13">
        <f>CG23*CG24</f>
        <v>0</v>
      </c>
      <c r="CI23" s="13">
        <v>0.87</v>
      </c>
      <c r="CJ23" s="13">
        <f>CI23*CI24</f>
        <v>0</v>
      </c>
      <c r="CK23" s="13">
        <v>0.86</v>
      </c>
      <c r="CL23" s="13">
        <f>CK23*CK24</f>
        <v>0</v>
      </c>
      <c r="CM23" s="13">
        <v>0.85</v>
      </c>
      <c r="CN23" s="13">
        <f>CM23*CM24</f>
        <v>0</v>
      </c>
      <c r="CO23" s="13">
        <v>0.84</v>
      </c>
      <c r="CP23" s="13">
        <f>CO23*CO24</f>
        <v>0</v>
      </c>
      <c r="CQ23" s="13">
        <v>0.83</v>
      </c>
      <c r="CR23" s="13">
        <f>CQ23*CQ24</f>
        <v>0</v>
      </c>
      <c r="CS23" s="13">
        <v>0.82</v>
      </c>
      <c r="CT23" s="13">
        <f>CS23*CS24</f>
        <v>0</v>
      </c>
      <c r="CU23" s="9">
        <f>CT23+CR23+CP23+CN23+CL23+CJ23+CH23+CF23+CD23+CB23+BZ23+BX23+BV23+BT23+BR23</f>
        <v>0</v>
      </c>
      <c r="CV23" s="58"/>
      <c r="CW23" s="58"/>
      <c r="CX23" s="58"/>
      <c r="CY23" s="58"/>
      <c r="CZ23" s="58"/>
      <c r="DA23" s="58"/>
      <c r="DB23" s="58"/>
      <c r="DC23" s="58"/>
      <c r="DD23" s="60">
        <f>CV23+CW23+CX23+CY23+CZ23+DA23+DB23+DC23</f>
        <v>0</v>
      </c>
      <c r="DE23" s="60" t="e">
        <f>(F23*AI23*BO24*CU23)+DD23</f>
        <v>#DIV/0!</v>
      </c>
    </row>
    <row r="24" spans="1:109" ht="13.5" hidden="1" thickBot="1">
      <c r="A24" s="63"/>
      <c r="B24" s="15"/>
      <c r="C24" s="15"/>
      <c r="D24" s="59"/>
      <c r="E24" s="59"/>
      <c r="F24" s="66"/>
      <c r="G24" s="17" t="s">
        <v>1</v>
      </c>
      <c r="H24" s="18"/>
      <c r="I24" s="19">
        <v>0.55</v>
      </c>
      <c r="J24" s="19">
        <f t="shared" si="0"/>
        <v>0</v>
      </c>
      <c r="K24" s="18"/>
      <c r="L24" s="19">
        <v>0.6</v>
      </c>
      <c r="M24" s="19">
        <f t="shared" si="1"/>
        <v>0</v>
      </c>
      <c r="N24" s="18"/>
      <c r="O24" s="19">
        <f>L24+0.05</f>
        <v>0.65</v>
      </c>
      <c r="P24" s="19">
        <f t="shared" si="2"/>
        <v>0</v>
      </c>
      <c r="Q24" s="18"/>
      <c r="R24" s="19">
        <f t="shared" si="3"/>
        <v>0.7000000000000001</v>
      </c>
      <c r="S24" s="19">
        <f t="shared" si="4"/>
        <v>0</v>
      </c>
      <c r="T24" s="18"/>
      <c r="U24" s="19">
        <f t="shared" si="5"/>
        <v>0.7500000000000001</v>
      </c>
      <c r="V24" s="19">
        <f t="shared" si="6"/>
        <v>0</v>
      </c>
      <c r="W24" s="18"/>
      <c r="X24" s="19">
        <f t="shared" si="7"/>
        <v>0.8000000000000002</v>
      </c>
      <c r="Y24" s="19">
        <f t="shared" si="8"/>
        <v>0</v>
      </c>
      <c r="Z24" s="18"/>
      <c r="AA24" s="19">
        <f t="shared" si="9"/>
        <v>0.8500000000000002</v>
      </c>
      <c r="AB24" s="19">
        <f t="shared" si="10"/>
        <v>0</v>
      </c>
      <c r="AC24" s="18"/>
      <c r="AD24" s="19">
        <f t="shared" si="11"/>
        <v>0.9000000000000002</v>
      </c>
      <c r="AE24" s="19">
        <f t="shared" si="12"/>
        <v>0</v>
      </c>
      <c r="AF24" s="18"/>
      <c r="AG24" s="19">
        <f t="shared" si="13"/>
        <v>0.9500000000000003</v>
      </c>
      <c r="AH24" s="19">
        <f t="shared" si="14"/>
        <v>0</v>
      </c>
      <c r="AI24" s="29"/>
      <c r="AJ24" s="29" t="s">
        <v>6</v>
      </c>
      <c r="AK24" s="29">
        <f>H23+H24+K23+K24+N23+N24+Q23+Q24+T23+T24+W23+W24+Z23+Z24+AC23+AC24+AF23+AF24</f>
        <v>0</v>
      </c>
      <c r="AL24" s="18"/>
      <c r="AM24" s="18"/>
      <c r="AN24" s="18">
        <f>AL24*AL23</f>
        <v>0</v>
      </c>
      <c r="AO24" s="18"/>
      <c r="AP24" s="18"/>
      <c r="AQ24" s="18">
        <f>AO24*AO23</f>
        <v>0</v>
      </c>
      <c r="AR24" s="18"/>
      <c r="AS24" s="18"/>
      <c r="AT24" s="18">
        <f>AR24*AR23</f>
        <v>0</v>
      </c>
      <c r="AU24" s="18"/>
      <c r="AV24" s="18"/>
      <c r="AW24" s="18">
        <f>AU24*AU23</f>
        <v>0</v>
      </c>
      <c r="AX24" s="18"/>
      <c r="AY24" s="18"/>
      <c r="AZ24" s="18">
        <f>AX24*AX23</f>
        <v>0</v>
      </c>
      <c r="BA24" s="18"/>
      <c r="BB24" s="18"/>
      <c r="BC24" s="18">
        <f>BA24*BA23</f>
        <v>0</v>
      </c>
      <c r="BD24" s="18"/>
      <c r="BE24" s="18"/>
      <c r="BF24" s="18">
        <f>BD24*BD23</f>
        <v>0</v>
      </c>
      <c r="BG24" s="18"/>
      <c r="BH24" s="18"/>
      <c r="BI24" s="18">
        <f>BG24*BG23</f>
        <v>0</v>
      </c>
      <c r="BJ24" s="18"/>
      <c r="BK24" s="18"/>
      <c r="BL24" s="18">
        <f>BJ24*BJ23</f>
        <v>0</v>
      </c>
      <c r="BM24" s="18"/>
      <c r="BN24" s="17"/>
      <c r="BO24" s="17">
        <f>BL23+BL24+BI24+BF24+BC24+AZ24+AW24+AT24+AQ24+AN24</f>
        <v>0</v>
      </c>
      <c r="BP24" s="29">
        <f>AF24+AC24+Z24+W24+T24+Q24+N24+K24+H24</f>
        <v>0</v>
      </c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20"/>
      <c r="CU24" s="15"/>
      <c r="CV24" s="59"/>
      <c r="CW24" s="59"/>
      <c r="CX24" s="59"/>
      <c r="CY24" s="59"/>
      <c r="CZ24" s="59"/>
      <c r="DA24" s="59"/>
      <c r="DB24" s="59"/>
      <c r="DC24" s="59"/>
      <c r="DD24" s="61"/>
      <c r="DE24" s="61"/>
    </row>
    <row r="25" spans="1:109" ht="12.75" hidden="1">
      <c r="A25" s="67"/>
      <c r="B25" s="21"/>
      <c r="C25" s="21"/>
      <c r="D25" s="68">
        <f>(C25-B25)*60</f>
        <v>0</v>
      </c>
      <c r="E25" s="68"/>
      <c r="F25" s="65">
        <f>D25-E25</f>
        <v>0</v>
      </c>
      <c r="G25" s="10" t="s">
        <v>0</v>
      </c>
      <c r="H25" s="11"/>
      <c r="I25" s="12">
        <v>0.6</v>
      </c>
      <c r="J25" s="12">
        <f t="shared" si="0"/>
        <v>0</v>
      </c>
      <c r="K25" s="11"/>
      <c r="L25" s="12">
        <v>0.65</v>
      </c>
      <c r="M25" s="12">
        <f t="shared" si="1"/>
        <v>0</v>
      </c>
      <c r="N25" s="11"/>
      <c r="O25" s="12">
        <v>0.7</v>
      </c>
      <c r="P25" s="12">
        <f t="shared" si="2"/>
        <v>0</v>
      </c>
      <c r="Q25" s="11"/>
      <c r="R25" s="12">
        <f t="shared" si="3"/>
        <v>0.75</v>
      </c>
      <c r="S25" s="12">
        <f t="shared" si="4"/>
        <v>0</v>
      </c>
      <c r="T25" s="11"/>
      <c r="U25" s="12">
        <f t="shared" si="5"/>
        <v>0.8</v>
      </c>
      <c r="V25" s="12">
        <f t="shared" si="6"/>
        <v>0</v>
      </c>
      <c r="W25" s="11"/>
      <c r="X25" s="12">
        <f t="shared" si="7"/>
        <v>0.8500000000000001</v>
      </c>
      <c r="Y25" s="12">
        <f t="shared" si="8"/>
        <v>0</v>
      </c>
      <c r="Z25" s="11"/>
      <c r="AA25" s="12">
        <f t="shared" si="9"/>
        <v>0.9000000000000001</v>
      </c>
      <c r="AB25" s="12">
        <f t="shared" si="10"/>
        <v>0</v>
      </c>
      <c r="AC25" s="11"/>
      <c r="AD25" s="12">
        <f t="shared" si="11"/>
        <v>0.9500000000000002</v>
      </c>
      <c r="AE25" s="12">
        <f t="shared" si="12"/>
        <v>0</v>
      </c>
      <c r="AF25" s="11"/>
      <c r="AG25" s="12">
        <f t="shared" si="13"/>
        <v>1.0000000000000002</v>
      </c>
      <c r="AH25" s="12">
        <f t="shared" si="14"/>
        <v>0</v>
      </c>
      <c r="AI25" s="23" t="e">
        <f>(AH25+AE25+AB25+Y25+V25+S25+P25+M25+J25+J26+M26+P26+S26+V26+Y26+AB26+AE26+AH26)/AI26</f>
        <v>#DIV/0!</v>
      </c>
      <c r="AJ25" s="26" t="s">
        <v>7</v>
      </c>
      <c r="AK25" s="22" t="s">
        <v>22</v>
      </c>
      <c r="AL25" s="10">
        <v>1</v>
      </c>
      <c r="AM25" s="12"/>
      <c r="AN25" s="12"/>
      <c r="AO25" s="10">
        <v>0.997</v>
      </c>
      <c r="AP25" s="12"/>
      <c r="AQ25" s="12"/>
      <c r="AR25" s="10">
        <v>0.976</v>
      </c>
      <c r="AS25" s="12"/>
      <c r="AT25" s="12"/>
      <c r="AU25" s="10">
        <v>0.956</v>
      </c>
      <c r="AV25" s="12"/>
      <c r="AW25" s="12"/>
      <c r="AX25" s="10">
        <v>0.938</v>
      </c>
      <c r="AY25" s="12"/>
      <c r="AZ25" s="12"/>
      <c r="BA25" s="10">
        <v>0.922</v>
      </c>
      <c r="BB25" s="12"/>
      <c r="BC25" s="12"/>
      <c r="BD25" s="10">
        <v>0.907</v>
      </c>
      <c r="BE25" s="12"/>
      <c r="BF25" s="12"/>
      <c r="BG25" s="10">
        <v>0.894</v>
      </c>
      <c r="BH25" s="12"/>
      <c r="BI25" s="12"/>
      <c r="BJ25" s="10">
        <v>0.882</v>
      </c>
      <c r="BK25" s="12"/>
      <c r="BL25" s="12">
        <f>BM25*BM26</f>
        <v>0</v>
      </c>
      <c r="BM25" s="10">
        <v>0.877</v>
      </c>
      <c r="BN25" s="10"/>
      <c r="BO25" s="10"/>
      <c r="BP25" s="23" t="s">
        <v>1</v>
      </c>
      <c r="BQ25" s="13">
        <v>0.98</v>
      </c>
      <c r="BR25" s="13">
        <f>BQ25*BQ26</f>
        <v>0</v>
      </c>
      <c r="BS25" s="13">
        <v>0.97</v>
      </c>
      <c r="BT25" s="13">
        <f>BS25*BS26</f>
        <v>0</v>
      </c>
      <c r="BU25" s="13">
        <v>0.95</v>
      </c>
      <c r="BV25" s="13">
        <f>BU25*BU26</f>
        <v>0</v>
      </c>
      <c r="BW25" s="13">
        <v>0.94</v>
      </c>
      <c r="BX25" s="13">
        <f>BW25*BW26</f>
        <v>0</v>
      </c>
      <c r="BY25" s="13">
        <v>0.93</v>
      </c>
      <c r="BZ25" s="13">
        <f>BY25*BY26</f>
        <v>0</v>
      </c>
      <c r="CA25" s="13">
        <v>0.92</v>
      </c>
      <c r="CB25" s="13">
        <f>CA25*CA26</f>
        <v>0</v>
      </c>
      <c r="CC25" s="13">
        <v>0.91</v>
      </c>
      <c r="CD25" s="13">
        <f>CC25*CC26</f>
        <v>0</v>
      </c>
      <c r="CE25" s="13">
        <v>0.9</v>
      </c>
      <c r="CF25" s="13">
        <f>CE25*CE26</f>
        <v>0</v>
      </c>
      <c r="CG25" s="13">
        <v>0.8</v>
      </c>
      <c r="CH25" s="13">
        <f>CG25*CG26</f>
        <v>0</v>
      </c>
      <c r="CI25" s="13">
        <v>0.87</v>
      </c>
      <c r="CJ25" s="13">
        <f>CI25*CI26</f>
        <v>0</v>
      </c>
      <c r="CK25" s="13">
        <v>0.86</v>
      </c>
      <c r="CL25" s="13">
        <f>CK25*CK26</f>
        <v>0</v>
      </c>
      <c r="CM25" s="13">
        <v>0.85</v>
      </c>
      <c r="CN25" s="13">
        <f>CM25*CM26</f>
        <v>0</v>
      </c>
      <c r="CO25" s="13">
        <v>0.84</v>
      </c>
      <c r="CP25" s="13">
        <f>CO25*CO26</f>
        <v>0</v>
      </c>
      <c r="CQ25" s="13">
        <v>0.83</v>
      </c>
      <c r="CR25" s="13">
        <f>CQ25*CQ26</f>
        <v>0</v>
      </c>
      <c r="CS25" s="13">
        <v>0.82</v>
      </c>
      <c r="CT25" s="13">
        <f>CS25*CS26</f>
        <v>0</v>
      </c>
      <c r="CU25" s="9">
        <f>CT25+CR25+CP25+CN25+CL25+CJ25+CH25+CF25+CD25+CB25+BZ25+BX25+BV25+BT25+BR25</f>
        <v>0</v>
      </c>
      <c r="CV25" s="58"/>
      <c r="CW25" s="58"/>
      <c r="CX25" s="58"/>
      <c r="CY25" s="58"/>
      <c r="CZ25" s="58"/>
      <c r="DA25" s="58"/>
      <c r="DB25" s="58"/>
      <c r="DC25" s="58"/>
      <c r="DD25" s="60">
        <f>CV25+CW25+CX25+CY25+CZ25+DA25+DB25+DC25</f>
        <v>0</v>
      </c>
      <c r="DE25" s="60" t="e">
        <f>(F25*AI25*BO26*CU25)+DD25</f>
        <v>#DIV/0!</v>
      </c>
    </row>
    <row r="26" spans="1:109" ht="13.5" hidden="1" thickBot="1">
      <c r="A26" s="63"/>
      <c r="B26" s="15"/>
      <c r="C26" s="15"/>
      <c r="D26" s="59"/>
      <c r="E26" s="59"/>
      <c r="F26" s="66"/>
      <c r="G26" s="17" t="s">
        <v>1</v>
      </c>
      <c r="H26" s="18"/>
      <c r="I26" s="19">
        <v>0.55</v>
      </c>
      <c r="J26" s="19">
        <f t="shared" si="0"/>
        <v>0</v>
      </c>
      <c r="K26" s="18"/>
      <c r="L26" s="19">
        <v>0.6</v>
      </c>
      <c r="M26" s="19">
        <f t="shared" si="1"/>
        <v>0</v>
      </c>
      <c r="N26" s="18"/>
      <c r="O26" s="19">
        <f>L26+0.05</f>
        <v>0.65</v>
      </c>
      <c r="P26" s="19">
        <f t="shared" si="2"/>
        <v>0</v>
      </c>
      <c r="Q26" s="18"/>
      <c r="R26" s="19">
        <f t="shared" si="3"/>
        <v>0.7000000000000001</v>
      </c>
      <c r="S26" s="19">
        <f t="shared" si="4"/>
        <v>0</v>
      </c>
      <c r="T26" s="18"/>
      <c r="U26" s="19">
        <f t="shared" si="5"/>
        <v>0.7500000000000001</v>
      </c>
      <c r="V26" s="19">
        <f t="shared" si="6"/>
        <v>0</v>
      </c>
      <c r="W26" s="18"/>
      <c r="X26" s="19">
        <f t="shared" si="7"/>
        <v>0.8000000000000002</v>
      </c>
      <c r="Y26" s="19">
        <f t="shared" si="8"/>
        <v>0</v>
      </c>
      <c r="Z26" s="18"/>
      <c r="AA26" s="19">
        <f t="shared" si="9"/>
        <v>0.8500000000000002</v>
      </c>
      <c r="AB26" s="19">
        <f t="shared" si="10"/>
        <v>0</v>
      </c>
      <c r="AC26" s="18"/>
      <c r="AD26" s="19">
        <f t="shared" si="11"/>
        <v>0.9000000000000002</v>
      </c>
      <c r="AE26" s="19">
        <f t="shared" si="12"/>
        <v>0</v>
      </c>
      <c r="AF26" s="18"/>
      <c r="AG26" s="19">
        <f t="shared" si="13"/>
        <v>0.9500000000000003</v>
      </c>
      <c r="AH26" s="19">
        <f t="shared" si="14"/>
        <v>0</v>
      </c>
      <c r="AI26" s="29"/>
      <c r="AJ26" s="29" t="s">
        <v>6</v>
      </c>
      <c r="AK26" s="29">
        <f>H25+H26+K25+K26+N25+N26+Q25+Q26+T25+T26+W25+W26+Z25+Z26+AC25+AC26+AF25+AF26</f>
        <v>0</v>
      </c>
      <c r="AL26" s="18"/>
      <c r="AM26" s="18"/>
      <c r="AN26" s="18">
        <f>AL26*AL25</f>
        <v>0</v>
      </c>
      <c r="AO26" s="18"/>
      <c r="AP26" s="18"/>
      <c r="AQ26" s="18">
        <f>AO26*AO25</f>
        <v>0</v>
      </c>
      <c r="AR26" s="18"/>
      <c r="AS26" s="18"/>
      <c r="AT26" s="18">
        <f>AR26*AR25</f>
        <v>0</v>
      </c>
      <c r="AU26" s="18"/>
      <c r="AV26" s="18"/>
      <c r="AW26" s="18">
        <f>AU26*AU25</f>
        <v>0</v>
      </c>
      <c r="AX26" s="18"/>
      <c r="AY26" s="18"/>
      <c r="AZ26" s="18">
        <f>AX26*AX25</f>
        <v>0</v>
      </c>
      <c r="BA26" s="18"/>
      <c r="BB26" s="18"/>
      <c r="BC26" s="18">
        <f>BA26*BA25</f>
        <v>0</v>
      </c>
      <c r="BD26" s="18"/>
      <c r="BE26" s="18"/>
      <c r="BF26" s="18">
        <f>BD26*BD25</f>
        <v>0</v>
      </c>
      <c r="BG26" s="18"/>
      <c r="BH26" s="18"/>
      <c r="BI26" s="18">
        <f>BG26*BG25</f>
        <v>0</v>
      </c>
      <c r="BJ26" s="18"/>
      <c r="BK26" s="18"/>
      <c r="BL26" s="18">
        <f>BJ26*BJ25</f>
        <v>0</v>
      </c>
      <c r="BM26" s="18"/>
      <c r="BN26" s="17"/>
      <c r="BO26" s="17">
        <f>BL25+BL26+BI26+BF26+BC26+AZ26+AW26+AT26+AQ26+AN26</f>
        <v>0</v>
      </c>
      <c r="BP26" s="29">
        <f>AF26+AC26+Z26+W26+T26+Q26+N26+K26+H26</f>
        <v>0</v>
      </c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20"/>
      <c r="CU26" s="15"/>
      <c r="CV26" s="59"/>
      <c r="CW26" s="59"/>
      <c r="CX26" s="59"/>
      <c r="CY26" s="59"/>
      <c r="CZ26" s="59"/>
      <c r="DA26" s="59"/>
      <c r="DB26" s="59"/>
      <c r="DC26" s="59"/>
      <c r="DD26" s="61"/>
      <c r="DE26" s="61"/>
    </row>
    <row r="27" ht="12.75" hidden="1"/>
    <row r="28" ht="12.75" hidden="1"/>
    <row r="29" ht="12.75" hidden="1"/>
    <row r="30" spans="1:110" ht="12.75">
      <c r="A30" s="55">
        <v>1</v>
      </c>
      <c r="B30" s="53">
        <v>10.35</v>
      </c>
      <c r="C30" s="53">
        <v>14.23</v>
      </c>
      <c r="D30" s="53">
        <f>(C30-B30)*60</f>
        <v>232.80000000000004</v>
      </c>
      <c r="E30" s="53">
        <v>0</v>
      </c>
      <c r="F30" s="53">
        <f>D30-E30</f>
        <v>232.80000000000004</v>
      </c>
      <c r="G30" s="23" t="s">
        <v>0</v>
      </c>
      <c r="H30" s="24"/>
      <c r="I30" s="25">
        <v>0.6</v>
      </c>
      <c r="J30" s="25">
        <f aca="true" t="shared" si="15" ref="J30:J37">H30*I30</f>
        <v>0</v>
      </c>
      <c r="K30" s="24"/>
      <c r="L30" s="25">
        <v>0.65</v>
      </c>
      <c r="M30" s="25">
        <f aca="true" t="shared" si="16" ref="M30:M37">K30*L30</f>
        <v>0</v>
      </c>
      <c r="N30" s="24"/>
      <c r="O30" s="25">
        <v>0.7</v>
      </c>
      <c r="P30" s="25">
        <f aca="true" t="shared" si="17" ref="P30:P37">N30*O30</f>
        <v>0</v>
      </c>
      <c r="Q30" s="24">
        <v>3</v>
      </c>
      <c r="R30" s="25">
        <f aca="true" t="shared" si="18" ref="R30:R37">O30+0.05</f>
        <v>0.75</v>
      </c>
      <c r="S30" s="25">
        <f aca="true" t="shared" si="19" ref="S30:S37">Q30*R30</f>
        <v>2.25</v>
      </c>
      <c r="T30" s="24">
        <v>1</v>
      </c>
      <c r="U30" s="25">
        <f aca="true" t="shared" si="20" ref="U30:U37">R30+0.05</f>
        <v>0.8</v>
      </c>
      <c r="V30" s="25">
        <f aca="true" t="shared" si="21" ref="V30:V37">T30*U30</f>
        <v>0.8</v>
      </c>
      <c r="W30" s="24"/>
      <c r="X30" s="25">
        <f aca="true" t="shared" si="22" ref="X30:X37">U30+0.05</f>
        <v>0.8500000000000001</v>
      </c>
      <c r="Y30" s="25">
        <f aca="true" t="shared" si="23" ref="Y30:Y37">W30*X30</f>
        <v>0</v>
      </c>
      <c r="Z30" s="24"/>
      <c r="AA30" s="25">
        <f aca="true" t="shared" si="24" ref="AA30:AA37">X30+0.05</f>
        <v>0.9000000000000001</v>
      </c>
      <c r="AB30" s="25">
        <f aca="true" t="shared" si="25" ref="AB30:AB37">Z30*AA30</f>
        <v>0</v>
      </c>
      <c r="AC30" s="24">
        <v>1</v>
      </c>
      <c r="AD30" s="25">
        <f aca="true" t="shared" si="26" ref="AD30:AD37">AA30+0.05</f>
        <v>0.9500000000000002</v>
      </c>
      <c r="AE30" s="25">
        <f aca="true" t="shared" si="27" ref="AE30:AE37">AC30*AD30</f>
        <v>0.9500000000000002</v>
      </c>
      <c r="AF30" s="24"/>
      <c r="AG30" s="25">
        <f aca="true" t="shared" si="28" ref="AG30:AG37">AD30+0.05</f>
        <v>1.0000000000000002</v>
      </c>
      <c r="AH30" s="25">
        <f aca="true" t="shared" si="29" ref="AH30:AH37">AF30*AG30</f>
        <v>0</v>
      </c>
      <c r="AI30" s="54">
        <v>0.85</v>
      </c>
      <c r="AJ30" s="26" t="s">
        <v>7</v>
      </c>
      <c r="AK30" s="23" t="s">
        <v>22</v>
      </c>
      <c r="AL30" s="23">
        <v>1</v>
      </c>
      <c r="AM30" s="25"/>
      <c r="AN30" s="25"/>
      <c r="AO30" s="23">
        <v>0.997</v>
      </c>
      <c r="AP30" s="25"/>
      <c r="AQ30" s="25"/>
      <c r="AR30" s="23">
        <v>0.976</v>
      </c>
      <c r="AS30" s="25"/>
      <c r="AT30" s="25"/>
      <c r="AU30" s="23">
        <v>0.956</v>
      </c>
      <c r="AV30" s="25"/>
      <c r="AW30" s="25"/>
      <c r="AX30" s="23">
        <v>0.938</v>
      </c>
      <c r="AY30" s="25"/>
      <c r="AZ30" s="25"/>
      <c r="BA30" s="23">
        <v>0.922</v>
      </c>
      <c r="BB30" s="25"/>
      <c r="BC30" s="25"/>
      <c r="BD30" s="23">
        <v>0.907</v>
      </c>
      <c r="BE30" s="25"/>
      <c r="BF30" s="25"/>
      <c r="BG30" s="23">
        <v>0.894</v>
      </c>
      <c r="BH30" s="25"/>
      <c r="BI30" s="25"/>
      <c r="BJ30" s="23">
        <v>0.882</v>
      </c>
      <c r="BK30" s="25"/>
      <c r="BL30" s="25">
        <f>BM30*BM31</f>
        <v>0</v>
      </c>
      <c r="BM30" s="23">
        <v>0.877</v>
      </c>
      <c r="BN30" s="23"/>
      <c r="BO30" s="53">
        <v>0.976</v>
      </c>
      <c r="BP30" s="23" t="s">
        <v>1</v>
      </c>
      <c r="BQ30" s="27">
        <v>0.98</v>
      </c>
      <c r="BR30" s="27">
        <f>BQ30*BQ31</f>
        <v>0</v>
      </c>
      <c r="BS30" s="27">
        <v>0.97</v>
      </c>
      <c r="BT30" s="27">
        <f>BS30*BS31</f>
        <v>0</v>
      </c>
      <c r="BU30" s="27">
        <v>0.95</v>
      </c>
      <c r="BV30" s="27">
        <f>BU30*BU31</f>
        <v>0.95</v>
      </c>
      <c r="BW30" s="27">
        <v>0.94</v>
      </c>
      <c r="BX30" s="27">
        <f>BW30*BW31</f>
        <v>0</v>
      </c>
      <c r="BY30" s="27">
        <v>0.93</v>
      </c>
      <c r="BZ30" s="27">
        <f>BY30*BY31</f>
        <v>0</v>
      </c>
      <c r="CA30" s="27">
        <v>0.92</v>
      </c>
      <c r="CB30" s="27">
        <f>CA30*CA31</f>
        <v>0</v>
      </c>
      <c r="CC30" s="27">
        <v>0.91</v>
      </c>
      <c r="CD30" s="27">
        <f>CC30*CC31</f>
        <v>0</v>
      </c>
      <c r="CE30" s="27">
        <v>0.9</v>
      </c>
      <c r="CF30" s="27">
        <f>CE30*CE31</f>
        <v>0</v>
      </c>
      <c r="CG30" s="27">
        <v>0.8</v>
      </c>
      <c r="CH30" s="27">
        <f>CG30*CG31</f>
        <v>0</v>
      </c>
      <c r="CI30" s="27">
        <v>0.87</v>
      </c>
      <c r="CJ30" s="27">
        <f>CI30*CI31</f>
        <v>0</v>
      </c>
      <c r="CK30" s="27">
        <v>0.86</v>
      </c>
      <c r="CL30" s="27">
        <f>CK30*CK31</f>
        <v>0</v>
      </c>
      <c r="CM30" s="27">
        <v>0.85</v>
      </c>
      <c r="CN30" s="27">
        <f>CM30*CM31</f>
        <v>0</v>
      </c>
      <c r="CO30" s="27">
        <v>0.84</v>
      </c>
      <c r="CP30" s="27">
        <f>CO30*CO31</f>
        <v>0</v>
      </c>
      <c r="CQ30" s="27">
        <v>0.83</v>
      </c>
      <c r="CR30" s="27">
        <f>CQ30*CQ31</f>
        <v>0</v>
      </c>
      <c r="CS30" s="27">
        <v>0.82</v>
      </c>
      <c r="CT30" s="27">
        <f>CS30*CS31</f>
        <v>0</v>
      </c>
      <c r="CU30" s="53">
        <v>0.95</v>
      </c>
      <c r="CV30" s="53">
        <v>5</v>
      </c>
      <c r="CW30" s="53"/>
      <c r="CX30" s="53">
        <v>4.3</v>
      </c>
      <c r="CY30" s="53"/>
      <c r="CZ30" s="53"/>
      <c r="DA30" s="53">
        <v>4</v>
      </c>
      <c r="DB30" s="53"/>
      <c r="DC30" s="53"/>
      <c r="DD30" s="53">
        <v>11</v>
      </c>
      <c r="DE30" s="52">
        <v>195</v>
      </c>
      <c r="DF30" s="53">
        <v>5</v>
      </c>
    </row>
    <row r="31" spans="1:110" ht="12.75">
      <c r="A31" s="55"/>
      <c r="B31" s="53"/>
      <c r="C31" s="53"/>
      <c r="D31" s="53"/>
      <c r="E31" s="53"/>
      <c r="F31" s="53"/>
      <c r="G31" s="23" t="s">
        <v>1</v>
      </c>
      <c r="H31" s="24"/>
      <c r="I31" s="25">
        <v>0.55</v>
      </c>
      <c r="J31" s="25">
        <f t="shared" si="15"/>
        <v>0</v>
      </c>
      <c r="K31" s="24"/>
      <c r="L31" s="25">
        <v>0.6</v>
      </c>
      <c r="M31" s="25">
        <f t="shared" si="16"/>
        <v>0</v>
      </c>
      <c r="N31" s="24"/>
      <c r="O31" s="25">
        <f>L31+0.05</f>
        <v>0.65</v>
      </c>
      <c r="P31" s="25">
        <f t="shared" si="17"/>
        <v>0</v>
      </c>
      <c r="Q31" s="24">
        <v>1</v>
      </c>
      <c r="R31" s="25">
        <f t="shared" si="18"/>
        <v>0.7000000000000001</v>
      </c>
      <c r="S31" s="25">
        <f t="shared" si="19"/>
        <v>0.7000000000000001</v>
      </c>
      <c r="T31" s="24">
        <v>1</v>
      </c>
      <c r="U31" s="25">
        <f t="shared" si="20"/>
        <v>0.7500000000000001</v>
      </c>
      <c r="V31" s="25">
        <f t="shared" si="21"/>
        <v>0.7500000000000001</v>
      </c>
      <c r="W31" s="24">
        <v>1</v>
      </c>
      <c r="X31" s="25">
        <f t="shared" si="22"/>
        <v>0.8000000000000002</v>
      </c>
      <c r="Y31" s="25">
        <f t="shared" si="23"/>
        <v>0.8000000000000002</v>
      </c>
      <c r="Z31" s="24"/>
      <c r="AA31" s="25">
        <f t="shared" si="24"/>
        <v>0.8500000000000002</v>
      </c>
      <c r="AB31" s="25">
        <f t="shared" si="25"/>
        <v>0</v>
      </c>
      <c r="AC31" s="24"/>
      <c r="AD31" s="25">
        <f t="shared" si="26"/>
        <v>0.9000000000000002</v>
      </c>
      <c r="AE31" s="25">
        <f t="shared" si="27"/>
        <v>0</v>
      </c>
      <c r="AF31" s="24"/>
      <c r="AG31" s="25">
        <f t="shared" si="28"/>
        <v>0.9500000000000003</v>
      </c>
      <c r="AH31" s="25">
        <f t="shared" si="29"/>
        <v>0</v>
      </c>
      <c r="AI31" s="54"/>
      <c r="AJ31" s="26" t="s">
        <v>6</v>
      </c>
      <c r="AK31" s="26">
        <f>H30+H31+K30+K31+N30+N31+Q30+Q31+T30+T31+W30+W31+Z30+Z31+AC30+AC31+AF30+AF31</f>
        <v>8</v>
      </c>
      <c r="AL31" s="24"/>
      <c r="AM31" s="24"/>
      <c r="AN31" s="24">
        <f>AL31*AL30</f>
        <v>0</v>
      </c>
      <c r="AO31" s="24"/>
      <c r="AP31" s="24"/>
      <c r="AQ31" s="24">
        <f>AO31*AO30</f>
        <v>0</v>
      </c>
      <c r="AR31" s="24">
        <v>1</v>
      </c>
      <c r="AS31" s="24"/>
      <c r="AT31" s="24">
        <f>AR31*AR30</f>
        <v>0.976</v>
      </c>
      <c r="AU31" s="24"/>
      <c r="AV31" s="24"/>
      <c r="AW31" s="24">
        <f>AU31*AU30</f>
        <v>0</v>
      </c>
      <c r="AX31" s="24"/>
      <c r="AY31" s="24"/>
      <c r="AZ31" s="24">
        <f>AX31*AX30</f>
        <v>0</v>
      </c>
      <c r="BA31" s="24"/>
      <c r="BB31" s="24"/>
      <c r="BC31" s="24">
        <f>BA31*BA30</f>
        <v>0</v>
      </c>
      <c r="BD31" s="24"/>
      <c r="BE31" s="24"/>
      <c r="BF31" s="24">
        <f>BD31*BD30</f>
        <v>0</v>
      </c>
      <c r="BG31" s="24"/>
      <c r="BH31" s="24"/>
      <c r="BI31" s="24">
        <f>BG31*BG30</f>
        <v>0</v>
      </c>
      <c r="BJ31" s="24"/>
      <c r="BK31" s="24"/>
      <c r="BL31" s="24">
        <f>BJ31*BJ30</f>
        <v>0</v>
      </c>
      <c r="BM31" s="24"/>
      <c r="BN31" s="23"/>
      <c r="BO31" s="53"/>
      <c r="BP31" s="26">
        <f>AF31+AC31+Z31+W31+T31+Q31+N31+K31+H31</f>
        <v>3</v>
      </c>
      <c r="BQ31" s="24"/>
      <c r="BR31" s="24"/>
      <c r="BS31" s="24"/>
      <c r="BT31" s="24"/>
      <c r="BU31" s="24">
        <v>1</v>
      </c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7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2"/>
      <c r="DF31" s="53"/>
    </row>
    <row r="32" spans="1:110" ht="12.75">
      <c r="A32" s="55">
        <v>50</v>
      </c>
      <c r="B32" s="53">
        <v>10.45</v>
      </c>
      <c r="C32" s="53">
        <v>14.42</v>
      </c>
      <c r="D32" s="53">
        <f>(C32-B32)*60</f>
        <v>238.20000000000005</v>
      </c>
      <c r="E32" s="53">
        <v>0</v>
      </c>
      <c r="F32" s="53">
        <f>D32-E32</f>
        <v>238.20000000000005</v>
      </c>
      <c r="G32" s="23" t="s">
        <v>0</v>
      </c>
      <c r="H32" s="24"/>
      <c r="I32" s="25">
        <v>0.6</v>
      </c>
      <c r="J32" s="25">
        <f t="shared" si="15"/>
        <v>0</v>
      </c>
      <c r="K32" s="24"/>
      <c r="L32" s="25">
        <v>0.65</v>
      </c>
      <c r="M32" s="25">
        <f t="shared" si="16"/>
        <v>0</v>
      </c>
      <c r="N32" s="24"/>
      <c r="O32" s="25">
        <v>0.7</v>
      </c>
      <c r="P32" s="25">
        <f t="shared" si="17"/>
        <v>0</v>
      </c>
      <c r="Q32" s="24"/>
      <c r="R32" s="25">
        <f t="shared" si="18"/>
        <v>0.75</v>
      </c>
      <c r="S32" s="25">
        <f t="shared" si="19"/>
        <v>0</v>
      </c>
      <c r="T32" s="24">
        <v>1</v>
      </c>
      <c r="U32" s="25">
        <f t="shared" si="20"/>
        <v>0.8</v>
      </c>
      <c r="V32" s="25">
        <f t="shared" si="21"/>
        <v>0.8</v>
      </c>
      <c r="W32" s="24">
        <v>2</v>
      </c>
      <c r="X32" s="25">
        <f t="shared" si="22"/>
        <v>0.8500000000000001</v>
      </c>
      <c r="Y32" s="25">
        <f t="shared" si="23"/>
        <v>1.7000000000000002</v>
      </c>
      <c r="Z32" s="24">
        <v>2</v>
      </c>
      <c r="AA32" s="25">
        <f t="shared" si="24"/>
        <v>0.9000000000000001</v>
      </c>
      <c r="AB32" s="25">
        <f t="shared" si="25"/>
        <v>1.8000000000000003</v>
      </c>
      <c r="AC32" s="24"/>
      <c r="AD32" s="25">
        <f t="shared" si="26"/>
        <v>0.9500000000000002</v>
      </c>
      <c r="AE32" s="25">
        <f t="shared" si="27"/>
        <v>0</v>
      </c>
      <c r="AF32" s="24"/>
      <c r="AG32" s="25">
        <f t="shared" si="28"/>
        <v>1.0000000000000002</v>
      </c>
      <c r="AH32" s="25">
        <f t="shared" si="29"/>
        <v>0</v>
      </c>
      <c r="AI32" s="54">
        <v>0.9</v>
      </c>
      <c r="AJ32" s="26" t="s">
        <v>7</v>
      </c>
      <c r="AK32" s="23" t="s">
        <v>22</v>
      </c>
      <c r="AL32" s="23">
        <v>1</v>
      </c>
      <c r="AM32" s="25"/>
      <c r="AN32" s="25"/>
      <c r="AO32" s="23">
        <v>0.997</v>
      </c>
      <c r="AP32" s="25"/>
      <c r="AQ32" s="25"/>
      <c r="AR32" s="23">
        <v>0.976</v>
      </c>
      <c r="AS32" s="25"/>
      <c r="AT32" s="25"/>
      <c r="AU32" s="23">
        <v>0.956</v>
      </c>
      <c r="AV32" s="25"/>
      <c r="AW32" s="25"/>
      <c r="AX32" s="23">
        <v>0.938</v>
      </c>
      <c r="AY32" s="25"/>
      <c r="AZ32" s="25"/>
      <c r="BA32" s="23">
        <v>0.922</v>
      </c>
      <c r="BB32" s="25"/>
      <c r="BC32" s="25"/>
      <c r="BD32" s="23">
        <v>0.907</v>
      </c>
      <c r="BE32" s="25"/>
      <c r="BF32" s="25"/>
      <c r="BG32" s="23">
        <v>0.894</v>
      </c>
      <c r="BH32" s="25"/>
      <c r="BI32" s="25"/>
      <c r="BJ32" s="23">
        <v>0.882</v>
      </c>
      <c r="BK32" s="25"/>
      <c r="BL32" s="25">
        <f>BM32*BM33</f>
        <v>0</v>
      </c>
      <c r="BM32" s="23">
        <v>0.877</v>
      </c>
      <c r="BN32" s="23"/>
      <c r="BO32" s="53">
        <v>0.997</v>
      </c>
      <c r="BP32" s="23" t="s">
        <v>1</v>
      </c>
      <c r="BQ32" s="27">
        <v>0.98</v>
      </c>
      <c r="BR32" s="27">
        <f>BQ32*BQ33</f>
        <v>0</v>
      </c>
      <c r="BS32" s="27">
        <v>0.97</v>
      </c>
      <c r="BT32" s="27">
        <f>BS32*BS33</f>
        <v>0.97</v>
      </c>
      <c r="BU32" s="27">
        <v>0.95</v>
      </c>
      <c r="BV32" s="27">
        <f>BU32*BU33</f>
        <v>0</v>
      </c>
      <c r="BW32" s="27">
        <v>0.94</v>
      </c>
      <c r="BX32" s="27">
        <f>BW32*BW33</f>
        <v>0</v>
      </c>
      <c r="BY32" s="27">
        <v>0.93</v>
      </c>
      <c r="BZ32" s="27">
        <f>BY32*BY33</f>
        <v>0</v>
      </c>
      <c r="CA32" s="27">
        <v>0.92</v>
      </c>
      <c r="CB32" s="27">
        <f>CA32*CA33</f>
        <v>0</v>
      </c>
      <c r="CC32" s="27">
        <v>0.91</v>
      </c>
      <c r="CD32" s="27">
        <f>CC32*CC33</f>
        <v>0</v>
      </c>
      <c r="CE32" s="27">
        <v>0.9</v>
      </c>
      <c r="CF32" s="27">
        <f>CE32*CE33</f>
        <v>0</v>
      </c>
      <c r="CG32" s="27">
        <v>0.8</v>
      </c>
      <c r="CH32" s="27">
        <f>CG32*CG33</f>
        <v>0</v>
      </c>
      <c r="CI32" s="27">
        <v>0.87</v>
      </c>
      <c r="CJ32" s="27">
        <f>CI32*CI33</f>
        <v>0</v>
      </c>
      <c r="CK32" s="27">
        <v>0.86</v>
      </c>
      <c r="CL32" s="27">
        <f>CK32*CK33</f>
        <v>0</v>
      </c>
      <c r="CM32" s="27">
        <v>0.85</v>
      </c>
      <c r="CN32" s="27">
        <f>CM32*CM33</f>
        <v>0</v>
      </c>
      <c r="CO32" s="27">
        <v>0.84</v>
      </c>
      <c r="CP32" s="27">
        <f>CO32*CO33</f>
        <v>0</v>
      </c>
      <c r="CQ32" s="27">
        <v>0.83</v>
      </c>
      <c r="CR32" s="27">
        <f>CQ32*CQ33</f>
        <v>0</v>
      </c>
      <c r="CS32" s="27">
        <v>0.82</v>
      </c>
      <c r="CT32" s="27">
        <f>CS32*CS33</f>
        <v>0</v>
      </c>
      <c r="CU32" s="53">
        <v>0.97</v>
      </c>
      <c r="CV32" s="53">
        <v>2.3</v>
      </c>
      <c r="CW32" s="53"/>
      <c r="CX32" s="53">
        <v>5.5</v>
      </c>
      <c r="CY32" s="53"/>
      <c r="CZ32" s="53"/>
      <c r="DA32" s="53">
        <v>1</v>
      </c>
      <c r="DB32" s="53"/>
      <c r="DC32" s="53"/>
      <c r="DD32" s="53">
        <v>10</v>
      </c>
      <c r="DE32" s="52">
        <v>217</v>
      </c>
      <c r="DF32" s="53">
        <v>6</v>
      </c>
    </row>
    <row r="33" spans="1:110" ht="12.75">
      <c r="A33" s="55"/>
      <c r="B33" s="53"/>
      <c r="C33" s="53"/>
      <c r="D33" s="53"/>
      <c r="E33" s="53"/>
      <c r="F33" s="53"/>
      <c r="G33" s="23" t="s">
        <v>1</v>
      </c>
      <c r="H33" s="24"/>
      <c r="I33" s="25">
        <v>0.55</v>
      </c>
      <c r="J33" s="25">
        <f t="shared" si="15"/>
        <v>0</v>
      </c>
      <c r="K33" s="24"/>
      <c r="L33" s="25">
        <v>0.6</v>
      </c>
      <c r="M33" s="25">
        <f t="shared" si="16"/>
        <v>0</v>
      </c>
      <c r="N33" s="24"/>
      <c r="O33" s="25">
        <f>L33+0.05</f>
        <v>0.65</v>
      </c>
      <c r="P33" s="25">
        <f t="shared" si="17"/>
        <v>0</v>
      </c>
      <c r="Q33" s="24"/>
      <c r="R33" s="25">
        <f t="shared" si="18"/>
        <v>0.7000000000000001</v>
      </c>
      <c r="S33" s="25">
        <f t="shared" si="19"/>
        <v>0</v>
      </c>
      <c r="T33" s="24">
        <v>2</v>
      </c>
      <c r="U33" s="25">
        <f t="shared" si="20"/>
        <v>0.7500000000000001</v>
      </c>
      <c r="V33" s="25">
        <f t="shared" si="21"/>
        <v>1.5000000000000002</v>
      </c>
      <c r="W33" s="24"/>
      <c r="X33" s="25">
        <f t="shared" si="22"/>
        <v>0.8000000000000002</v>
      </c>
      <c r="Y33" s="25">
        <f t="shared" si="23"/>
        <v>0</v>
      </c>
      <c r="Z33" s="24"/>
      <c r="AA33" s="25">
        <f t="shared" si="24"/>
        <v>0.8500000000000002</v>
      </c>
      <c r="AB33" s="25">
        <f t="shared" si="25"/>
        <v>0</v>
      </c>
      <c r="AC33" s="24"/>
      <c r="AD33" s="25">
        <f t="shared" si="26"/>
        <v>0.9000000000000002</v>
      </c>
      <c r="AE33" s="25">
        <f t="shared" si="27"/>
        <v>0</v>
      </c>
      <c r="AF33" s="24"/>
      <c r="AG33" s="25">
        <f t="shared" si="28"/>
        <v>0.9500000000000003</v>
      </c>
      <c r="AH33" s="25">
        <f t="shared" si="29"/>
        <v>0</v>
      </c>
      <c r="AI33" s="54"/>
      <c r="AJ33" s="26" t="s">
        <v>6</v>
      </c>
      <c r="AK33" s="26">
        <f>H32+H33+K32+K33+N32+N33+Q32+Q33+T32+T33+W32+W33+Z32+Z33+AC32+AC33+AF32+AF33</f>
        <v>7</v>
      </c>
      <c r="AL33" s="24"/>
      <c r="AM33" s="24"/>
      <c r="AN33" s="24">
        <f>AL33*AL32</f>
        <v>0</v>
      </c>
      <c r="AO33" s="24">
        <v>1</v>
      </c>
      <c r="AP33" s="24"/>
      <c r="AQ33" s="24">
        <f>AO33*AO32</f>
        <v>0.997</v>
      </c>
      <c r="AR33" s="24"/>
      <c r="AS33" s="24"/>
      <c r="AT33" s="24">
        <f>AR33*AR32</f>
        <v>0</v>
      </c>
      <c r="AU33" s="24"/>
      <c r="AV33" s="24"/>
      <c r="AW33" s="24">
        <f>AU33*AU32</f>
        <v>0</v>
      </c>
      <c r="AX33" s="24"/>
      <c r="AY33" s="24"/>
      <c r="AZ33" s="24">
        <f>AX33*AX32</f>
        <v>0</v>
      </c>
      <c r="BA33" s="24"/>
      <c r="BB33" s="24"/>
      <c r="BC33" s="24">
        <f>BA33*BA32</f>
        <v>0</v>
      </c>
      <c r="BD33" s="24"/>
      <c r="BE33" s="24"/>
      <c r="BF33" s="24">
        <f>BD33*BD32</f>
        <v>0</v>
      </c>
      <c r="BG33" s="24"/>
      <c r="BH33" s="24"/>
      <c r="BI33" s="24">
        <f>BG33*BG32</f>
        <v>0</v>
      </c>
      <c r="BJ33" s="24"/>
      <c r="BK33" s="24"/>
      <c r="BL33" s="24">
        <f>BJ33*BJ32</f>
        <v>0</v>
      </c>
      <c r="BM33" s="24"/>
      <c r="BN33" s="23"/>
      <c r="BO33" s="53"/>
      <c r="BP33" s="26">
        <f>AF33+AC33+Z33+W33+T33+Q33+N33+K33+H33</f>
        <v>2</v>
      </c>
      <c r="BQ33" s="24"/>
      <c r="BR33" s="24"/>
      <c r="BS33" s="24">
        <v>1</v>
      </c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7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2"/>
      <c r="DF33" s="53"/>
    </row>
    <row r="34" spans="1:110" ht="12.75">
      <c r="A34" s="56" t="s">
        <v>45</v>
      </c>
      <c r="B34" s="53">
        <v>10.25</v>
      </c>
      <c r="C34" s="53">
        <v>14.17</v>
      </c>
      <c r="D34" s="53">
        <f>(C34-B34)*60</f>
        <v>235.2</v>
      </c>
      <c r="E34" s="53">
        <v>0</v>
      </c>
      <c r="F34" s="53">
        <f>D34-E34</f>
        <v>235.2</v>
      </c>
      <c r="G34" s="23" t="s">
        <v>0</v>
      </c>
      <c r="H34" s="24"/>
      <c r="I34" s="25">
        <v>0.6</v>
      </c>
      <c r="J34" s="25">
        <f t="shared" si="15"/>
        <v>0</v>
      </c>
      <c r="K34" s="24"/>
      <c r="L34" s="25">
        <v>0.65</v>
      </c>
      <c r="M34" s="25">
        <f t="shared" si="16"/>
        <v>0</v>
      </c>
      <c r="N34" s="24">
        <v>1</v>
      </c>
      <c r="O34" s="25">
        <v>0.7</v>
      </c>
      <c r="P34" s="25">
        <f t="shared" si="17"/>
        <v>0.7</v>
      </c>
      <c r="Q34" s="24"/>
      <c r="R34" s="25">
        <f t="shared" si="18"/>
        <v>0.75</v>
      </c>
      <c r="S34" s="25">
        <f t="shared" si="19"/>
        <v>0</v>
      </c>
      <c r="T34" s="24">
        <v>2</v>
      </c>
      <c r="U34" s="25">
        <f t="shared" si="20"/>
        <v>0.8</v>
      </c>
      <c r="V34" s="25">
        <f t="shared" si="21"/>
        <v>1.6</v>
      </c>
      <c r="W34" s="24">
        <v>1</v>
      </c>
      <c r="X34" s="25">
        <f t="shared" si="22"/>
        <v>0.8500000000000001</v>
      </c>
      <c r="Y34" s="25">
        <f t="shared" si="23"/>
        <v>0.8500000000000001</v>
      </c>
      <c r="Z34" s="24"/>
      <c r="AA34" s="25">
        <f t="shared" si="24"/>
        <v>0.9000000000000001</v>
      </c>
      <c r="AB34" s="25">
        <f t="shared" si="25"/>
        <v>0</v>
      </c>
      <c r="AC34" s="24"/>
      <c r="AD34" s="25">
        <f t="shared" si="26"/>
        <v>0.9500000000000002</v>
      </c>
      <c r="AE34" s="25">
        <f t="shared" si="27"/>
        <v>0</v>
      </c>
      <c r="AF34" s="24"/>
      <c r="AG34" s="25">
        <f t="shared" si="28"/>
        <v>1.0000000000000002</v>
      </c>
      <c r="AH34" s="25">
        <f t="shared" si="29"/>
        <v>0</v>
      </c>
      <c r="AI34" s="54">
        <v>0.95</v>
      </c>
      <c r="AJ34" s="26" t="s">
        <v>7</v>
      </c>
      <c r="AK34" s="23" t="s">
        <v>22</v>
      </c>
      <c r="AL34" s="23">
        <v>1</v>
      </c>
      <c r="AM34" s="25"/>
      <c r="AN34" s="25"/>
      <c r="AO34" s="23">
        <v>0.997</v>
      </c>
      <c r="AP34" s="25"/>
      <c r="AQ34" s="25"/>
      <c r="AR34" s="23">
        <v>0.976</v>
      </c>
      <c r="AS34" s="25"/>
      <c r="AT34" s="25"/>
      <c r="AU34" s="23">
        <v>0.956</v>
      </c>
      <c r="AV34" s="25"/>
      <c r="AW34" s="25"/>
      <c r="AX34" s="23">
        <v>0.938</v>
      </c>
      <c r="AY34" s="25"/>
      <c r="AZ34" s="25"/>
      <c r="BA34" s="23">
        <v>0.922</v>
      </c>
      <c r="BB34" s="25"/>
      <c r="BC34" s="25"/>
      <c r="BD34" s="23">
        <v>0.907</v>
      </c>
      <c r="BE34" s="25"/>
      <c r="BF34" s="25"/>
      <c r="BG34" s="23">
        <v>0.894</v>
      </c>
      <c r="BH34" s="25"/>
      <c r="BI34" s="25"/>
      <c r="BJ34" s="23">
        <v>0.882</v>
      </c>
      <c r="BK34" s="25"/>
      <c r="BL34" s="25">
        <f>BM34*BM35</f>
        <v>0</v>
      </c>
      <c r="BM34" s="23">
        <v>0.877</v>
      </c>
      <c r="BN34" s="23"/>
      <c r="BO34" s="53">
        <v>1</v>
      </c>
      <c r="BP34" s="23" t="s">
        <v>1</v>
      </c>
      <c r="BQ34" s="27">
        <v>0.98</v>
      </c>
      <c r="BR34" s="27" t="e">
        <f>BQ34*BQ35</f>
        <v>#VALUE!</v>
      </c>
      <c r="BS34" s="27">
        <v>0.97</v>
      </c>
      <c r="BT34" s="27">
        <f>BS34*BS35</f>
        <v>0</v>
      </c>
      <c r="BU34" s="27">
        <v>0.95</v>
      </c>
      <c r="BV34" s="27">
        <f>BU34*BU35</f>
        <v>0</v>
      </c>
      <c r="BW34" s="27">
        <v>0.94</v>
      </c>
      <c r="BX34" s="27">
        <f>BW34*BW35</f>
        <v>0</v>
      </c>
      <c r="BY34" s="27">
        <v>0.93</v>
      </c>
      <c r="BZ34" s="27">
        <f>BY34*BY35</f>
        <v>0</v>
      </c>
      <c r="CA34" s="27">
        <v>0.92</v>
      </c>
      <c r="CB34" s="27">
        <f>CA34*CA35</f>
        <v>0</v>
      </c>
      <c r="CC34" s="27">
        <v>0.91</v>
      </c>
      <c r="CD34" s="27">
        <f>CC34*CC35</f>
        <v>0</v>
      </c>
      <c r="CE34" s="27">
        <v>0.9</v>
      </c>
      <c r="CF34" s="27">
        <f>CE34*CE35</f>
        <v>0</v>
      </c>
      <c r="CG34" s="27">
        <v>0.8</v>
      </c>
      <c r="CH34" s="27">
        <f>CG34*CG35</f>
        <v>0</v>
      </c>
      <c r="CI34" s="27">
        <v>0.87</v>
      </c>
      <c r="CJ34" s="27">
        <f>CI34*CI35</f>
        <v>0</v>
      </c>
      <c r="CK34" s="27">
        <v>0.86</v>
      </c>
      <c r="CL34" s="27">
        <f>CK34*CK35</f>
        <v>0</v>
      </c>
      <c r="CM34" s="27">
        <v>0.85</v>
      </c>
      <c r="CN34" s="27">
        <f>CM34*CM35</f>
        <v>0</v>
      </c>
      <c r="CO34" s="27">
        <v>0.84</v>
      </c>
      <c r="CP34" s="27">
        <f>CO34*CO35</f>
        <v>0</v>
      </c>
      <c r="CQ34" s="27">
        <v>0.83</v>
      </c>
      <c r="CR34" s="27">
        <f>CQ34*CQ35</f>
        <v>0</v>
      </c>
      <c r="CS34" s="27">
        <v>0.82</v>
      </c>
      <c r="CT34" s="27">
        <f>CS34*CS35</f>
        <v>0</v>
      </c>
      <c r="CU34" s="53">
        <v>0.98</v>
      </c>
      <c r="CV34" s="53">
        <v>6</v>
      </c>
      <c r="CW34" s="53"/>
      <c r="CX34" s="53">
        <v>4.3</v>
      </c>
      <c r="CY34" s="53"/>
      <c r="CZ34" s="53">
        <v>1</v>
      </c>
      <c r="DA34" s="53">
        <v>3</v>
      </c>
      <c r="DB34" s="53"/>
      <c r="DC34" s="53"/>
      <c r="DD34" s="53">
        <v>12</v>
      </c>
      <c r="DE34" s="52">
        <v>231</v>
      </c>
      <c r="DF34" s="53">
        <v>7</v>
      </c>
    </row>
    <row r="35" spans="1:110" ht="12.75">
      <c r="A35" s="55"/>
      <c r="B35" s="53"/>
      <c r="C35" s="53"/>
      <c r="D35" s="53"/>
      <c r="E35" s="53"/>
      <c r="F35" s="53"/>
      <c r="G35" s="23" t="s">
        <v>1</v>
      </c>
      <c r="H35" s="24"/>
      <c r="I35" s="25">
        <v>0.55</v>
      </c>
      <c r="J35" s="25">
        <f t="shared" si="15"/>
        <v>0</v>
      </c>
      <c r="K35" s="24"/>
      <c r="L35" s="25">
        <v>0.6</v>
      </c>
      <c r="M35" s="25">
        <f t="shared" si="16"/>
        <v>0</v>
      </c>
      <c r="N35" s="24"/>
      <c r="O35" s="25">
        <f>L35+0.05</f>
        <v>0.65</v>
      </c>
      <c r="P35" s="25">
        <f t="shared" si="17"/>
        <v>0</v>
      </c>
      <c r="Q35" s="24"/>
      <c r="R35" s="25">
        <f t="shared" si="18"/>
        <v>0.7000000000000001</v>
      </c>
      <c r="S35" s="25">
        <f t="shared" si="19"/>
        <v>0</v>
      </c>
      <c r="T35" s="24"/>
      <c r="U35" s="25">
        <f t="shared" si="20"/>
        <v>0.7500000000000001</v>
      </c>
      <c r="V35" s="25">
        <f t="shared" si="21"/>
        <v>0</v>
      </c>
      <c r="W35" s="24"/>
      <c r="X35" s="25">
        <f t="shared" si="22"/>
        <v>0.8000000000000002</v>
      </c>
      <c r="Y35" s="25">
        <f t="shared" si="23"/>
        <v>0</v>
      </c>
      <c r="Z35" s="24"/>
      <c r="AA35" s="25">
        <f t="shared" si="24"/>
        <v>0.8500000000000002</v>
      </c>
      <c r="AB35" s="25">
        <f t="shared" si="25"/>
        <v>0</v>
      </c>
      <c r="AC35" s="24"/>
      <c r="AD35" s="25">
        <f t="shared" si="26"/>
        <v>0.9000000000000002</v>
      </c>
      <c r="AE35" s="25">
        <f t="shared" si="27"/>
        <v>0</v>
      </c>
      <c r="AF35" s="24"/>
      <c r="AG35" s="25">
        <f t="shared" si="28"/>
        <v>0.9500000000000003</v>
      </c>
      <c r="AH35" s="25">
        <f t="shared" si="29"/>
        <v>0</v>
      </c>
      <c r="AI35" s="54"/>
      <c r="AJ35" s="26" t="s">
        <v>6</v>
      </c>
      <c r="AK35" s="26">
        <f>H34+H35+K34+K35+N34+N35+Q34+Q35+T34+T35+W34+W35+Z34+Z35+AC34+AC35+AF34+AF35</f>
        <v>4</v>
      </c>
      <c r="AL35" s="24"/>
      <c r="AM35" s="24"/>
      <c r="AN35" s="24">
        <f>AL35*AL34</f>
        <v>0</v>
      </c>
      <c r="AO35" s="24"/>
      <c r="AP35" s="24"/>
      <c r="AQ35" s="24">
        <f>AO35*AO34</f>
        <v>0</v>
      </c>
      <c r="AR35" s="24"/>
      <c r="AS35" s="24"/>
      <c r="AT35" s="24">
        <f>AR35*AR34</f>
        <v>0</v>
      </c>
      <c r="AU35" s="24"/>
      <c r="AV35" s="24"/>
      <c r="AW35" s="24">
        <f>AU35*AU34</f>
        <v>0</v>
      </c>
      <c r="AX35" s="24"/>
      <c r="AY35" s="24"/>
      <c r="AZ35" s="24">
        <f>AX35*AX34</f>
        <v>0</v>
      </c>
      <c r="BA35" s="24"/>
      <c r="BB35" s="24"/>
      <c r="BC35" s="24">
        <f>BA35*BA34</f>
        <v>0</v>
      </c>
      <c r="BD35" s="24"/>
      <c r="BE35" s="24"/>
      <c r="BF35" s="24">
        <f>BD35*BD34</f>
        <v>0</v>
      </c>
      <c r="BG35" s="24"/>
      <c r="BH35" s="24"/>
      <c r="BI35" s="24">
        <f>BG35*BG34</f>
        <v>0</v>
      </c>
      <c r="BJ35" s="24"/>
      <c r="BK35" s="24"/>
      <c r="BL35" s="24">
        <f>BJ35*BJ34</f>
        <v>0</v>
      </c>
      <c r="BM35" s="24"/>
      <c r="BN35" s="23"/>
      <c r="BO35" s="53"/>
      <c r="BP35" s="26">
        <f>AF35+AC35+Z35+W35+T35+Q35+N35+K35+H35</f>
        <v>0</v>
      </c>
      <c r="BQ35" s="24" t="s">
        <v>25</v>
      </c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7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2"/>
      <c r="DF35" s="53"/>
    </row>
    <row r="36" spans="1:110" ht="12.75">
      <c r="A36" s="55" t="s">
        <v>44</v>
      </c>
      <c r="B36" s="53">
        <v>10.15</v>
      </c>
      <c r="C36" s="53">
        <v>14.1</v>
      </c>
      <c r="D36" s="53">
        <f>(C36-B36)*60</f>
        <v>236.99999999999994</v>
      </c>
      <c r="E36" s="53">
        <v>0</v>
      </c>
      <c r="F36" s="53">
        <f>D36-E36</f>
        <v>236.99999999999994</v>
      </c>
      <c r="G36" s="23" t="s">
        <v>0</v>
      </c>
      <c r="H36" s="24"/>
      <c r="I36" s="25">
        <v>0.6</v>
      </c>
      <c r="J36" s="25">
        <f t="shared" si="15"/>
        <v>0</v>
      </c>
      <c r="K36" s="24"/>
      <c r="L36" s="25">
        <v>0.65</v>
      </c>
      <c r="M36" s="25">
        <f t="shared" si="16"/>
        <v>0</v>
      </c>
      <c r="N36" s="24">
        <v>1</v>
      </c>
      <c r="O36" s="25">
        <v>0.7</v>
      </c>
      <c r="P36" s="25">
        <f t="shared" si="17"/>
        <v>0.7</v>
      </c>
      <c r="Q36" s="24">
        <v>1</v>
      </c>
      <c r="R36" s="25">
        <f t="shared" si="18"/>
        <v>0.75</v>
      </c>
      <c r="S36" s="25">
        <f t="shared" si="19"/>
        <v>0.75</v>
      </c>
      <c r="T36" s="24">
        <v>1</v>
      </c>
      <c r="U36" s="25">
        <f t="shared" si="20"/>
        <v>0.8</v>
      </c>
      <c r="V36" s="25">
        <f t="shared" si="21"/>
        <v>0.8</v>
      </c>
      <c r="W36" s="24"/>
      <c r="X36" s="25">
        <f t="shared" si="22"/>
        <v>0.8500000000000001</v>
      </c>
      <c r="Y36" s="25">
        <f t="shared" si="23"/>
        <v>0</v>
      </c>
      <c r="Z36" s="24">
        <v>1</v>
      </c>
      <c r="AA36" s="25">
        <f t="shared" si="24"/>
        <v>0.9000000000000001</v>
      </c>
      <c r="AB36" s="25">
        <f t="shared" si="25"/>
        <v>0.9000000000000001</v>
      </c>
      <c r="AC36" s="24">
        <v>1</v>
      </c>
      <c r="AD36" s="25">
        <f t="shared" si="26"/>
        <v>0.9500000000000002</v>
      </c>
      <c r="AE36" s="25">
        <f t="shared" si="27"/>
        <v>0.9500000000000002</v>
      </c>
      <c r="AF36" s="24"/>
      <c r="AG36" s="25">
        <f t="shared" si="28"/>
        <v>1.0000000000000002</v>
      </c>
      <c r="AH36" s="25">
        <f t="shared" si="29"/>
        <v>0</v>
      </c>
      <c r="AI36" s="54">
        <v>0.9</v>
      </c>
      <c r="AJ36" s="26" t="s">
        <v>7</v>
      </c>
      <c r="AK36" s="23" t="s">
        <v>22</v>
      </c>
      <c r="AL36" s="23">
        <v>1</v>
      </c>
      <c r="AM36" s="25"/>
      <c r="AN36" s="25"/>
      <c r="AO36" s="23">
        <v>0.997</v>
      </c>
      <c r="AP36" s="25"/>
      <c r="AQ36" s="25"/>
      <c r="AR36" s="23">
        <v>0.976</v>
      </c>
      <c r="AS36" s="25"/>
      <c r="AT36" s="25"/>
      <c r="AU36" s="23">
        <v>0.956</v>
      </c>
      <c r="AV36" s="25"/>
      <c r="AW36" s="25"/>
      <c r="AX36" s="23">
        <v>0.938</v>
      </c>
      <c r="AY36" s="25"/>
      <c r="AZ36" s="25"/>
      <c r="BA36" s="23">
        <v>0.922</v>
      </c>
      <c r="BB36" s="25"/>
      <c r="BC36" s="25"/>
      <c r="BD36" s="23">
        <v>0.907</v>
      </c>
      <c r="BE36" s="25"/>
      <c r="BF36" s="25"/>
      <c r="BG36" s="23">
        <v>0.894</v>
      </c>
      <c r="BH36" s="25"/>
      <c r="BI36" s="25"/>
      <c r="BJ36" s="23">
        <v>0.882</v>
      </c>
      <c r="BK36" s="25"/>
      <c r="BL36" s="25">
        <f>BM36*BM37</f>
        <v>0</v>
      </c>
      <c r="BM36" s="23">
        <v>0.877</v>
      </c>
      <c r="BN36" s="23"/>
      <c r="BO36" s="53">
        <v>0.997</v>
      </c>
      <c r="BP36" s="23" t="s">
        <v>1</v>
      </c>
      <c r="BQ36" s="27">
        <v>0.98</v>
      </c>
      <c r="BR36" s="27">
        <f>BQ36*BQ37</f>
        <v>0</v>
      </c>
      <c r="BS36" s="27">
        <v>0.97</v>
      </c>
      <c r="BT36" s="27">
        <f>BS36*BS37</f>
        <v>0.97</v>
      </c>
      <c r="BU36" s="27">
        <v>0.95</v>
      </c>
      <c r="BV36" s="27">
        <f>BU36*BU37</f>
        <v>0</v>
      </c>
      <c r="BW36" s="27">
        <v>0.94</v>
      </c>
      <c r="BX36" s="27">
        <f>BW36*BW37</f>
        <v>0</v>
      </c>
      <c r="BY36" s="27">
        <v>0.93</v>
      </c>
      <c r="BZ36" s="27">
        <f>BY36*BY37</f>
        <v>0</v>
      </c>
      <c r="CA36" s="27">
        <v>0.92</v>
      </c>
      <c r="CB36" s="27">
        <f>CA36*CA37</f>
        <v>0</v>
      </c>
      <c r="CC36" s="27">
        <v>0.91</v>
      </c>
      <c r="CD36" s="27">
        <f>CC36*CC37</f>
        <v>0</v>
      </c>
      <c r="CE36" s="27">
        <v>0.9</v>
      </c>
      <c r="CF36" s="27">
        <f>CE36*CE37</f>
        <v>0</v>
      </c>
      <c r="CG36" s="27">
        <v>0.8</v>
      </c>
      <c r="CH36" s="27">
        <f>CG36*CG37</f>
        <v>0</v>
      </c>
      <c r="CI36" s="27">
        <v>0.87</v>
      </c>
      <c r="CJ36" s="27">
        <f>CI36*CI37</f>
        <v>0</v>
      </c>
      <c r="CK36" s="27">
        <v>0.86</v>
      </c>
      <c r="CL36" s="27">
        <f>CK36*CK37</f>
        <v>0</v>
      </c>
      <c r="CM36" s="27">
        <v>0.85</v>
      </c>
      <c r="CN36" s="27">
        <f>CM36*CM37</f>
        <v>0</v>
      </c>
      <c r="CO36" s="27">
        <v>0.84</v>
      </c>
      <c r="CP36" s="27">
        <f>CO36*CO37</f>
        <v>0</v>
      </c>
      <c r="CQ36" s="27">
        <v>0.83</v>
      </c>
      <c r="CR36" s="27">
        <f>CQ36*CQ37</f>
        <v>0</v>
      </c>
      <c r="CS36" s="27">
        <v>0.82</v>
      </c>
      <c r="CT36" s="27">
        <f>CS36*CS37</f>
        <v>0</v>
      </c>
      <c r="CU36" s="53">
        <v>0</v>
      </c>
      <c r="CV36" s="50">
        <v>1</v>
      </c>
      <c r="CW36" s="50"/>
      <c r="CX36" s="50">
        <v>3.3</v>
      </c>
      <c r="CY36" s="50"/>
      <c r="CZ36" s="50"/>
      <c r="DA36" s="50">
        <v>1</v>
      </c>
      <c r="DB36" s="50"/>
      <c r="DC36" s="50"/>
      <c r="DD36" s="51">
        <v>12</v>
      </c>
      <c r="DE36" s="52">
        <v>0</v>
      </c>
      <c r="DF36" s="53" t="s">
        <v>25</v>
      </c>
    </row>
    <row r="37" spans="1:110" ht="12.75">
      <c r="A37" s="55"/>
      <c r="B37" s="53"/>
      <c r="C37" s="53"/>
      <c r="D37" s="53"/>
      <c r="E37" s="53"/>
      <c r="F37" s="53"/>
      <c r="G37" s="23" t="s">
        <v>1</v>
      </c>
      <c r="H37" s="24"/>
      <c r="I37" s="25">
        <v>0.55</v>
      </c>
      <c r="J37" s="25">
        <f t="shared" si="15"/>
        <v>0</v>
      </c>
      <c r="K37" s="24"/>
      <c r="L37" s="25">
        <v>0.6</v>
      </c>
      <c r="M37" s="25">
        <f t="shared" si="16"/>
        <v>0</v>
      </c>
      <c r="N37" s="24"/>
      <c r="O37" s="25">
        <f>L37+0.05</f>
        <v>0.65</v>
      </c>
      <c r="P37" s="25">
        <f t="shared" si="17"/>
        <v>0</v>
      </c>
      <c r="Q37" s="24">
        <v>1</v>
      </c>
      <c r="R37" s="25">
        <f t="shared" si="18"/>
        <v>0.7000000000000001</v>
      </c>
      <c r="S37" s="25">
        <f t="shared" si="19"/>
        <v>0.7000000000000001</v>
      </c>
      <c r="T37" s="24"/>
      <c r="U37" s="25">
        <f t="shared" si="20"/>
        <v>0.7500000000000001</v>
      </c>
      <c r="V37" s="25">
        <f t="shared" si="21"/>
        <v>0</v>
      </c>
      <c r="W37" s="24"/>
      <c r="X37" s="25">
        <f t="shared" si="22"/>
        <v>0.8000000000000002</v>
      </c>
      <c r="Y37" s="25">
        <f t="shared" si="23"/>
        <v>0</v>
      </c>
      <c r="Z37" s="24"/>
      <c r="AA37" s="25">
        <f t="shared" si="24"/>
        <v>0.8500000000000002</v>
      </c>
      <c r="AB37" s="25">
        <f t="shared" si="25"/>
        <v>0</v>
      </c>
      <c r="AC37" s="24"/>
      <c r="AD37" s="25">
        <f t="shared" si="26"/>
        <v>0.9000000000000002</v>
      </c>
      <c r="AE37" s="25">
        <f t="shared" si="27"/>
        <v>0</v>
      </c>
      <c r="AF37" s="24">
        <v>1</v>
      </c>
      <c r="AG37" s="25">
        <f t="shared" si="28"/>
        <v>0.9500000000000003</v>
      </c>
      <c r="AH37" s="25">
        <f t="shared" si="29"/>
        <v>0.9500000000000003</v>
      </c>
      <c r="AI37" s="54"/>
      <c r="AJ37" s="26" t="s">
        <v>6</v>
      </c>
      <c r="AK37" s="26">
        <f>H36+H37+K36+K37+N36+N37+Q36+Q37+T36+T37+W36+W37+Z36+Z37+AC36+AC37+AF36+AF37</f>
        <v>7</v>
      </c>
      <c r="AL37" s="24"/>
      <c r="AM37" s="24"/>
      <c r="AN37" s="24">
        <f>AL37*AL36</f>
        <v>0</v>
      </c>
      <c r="AO37" s="24">
        <v>1</v>
      </c>
      <c r="AP37" s="24"/>
      <c r="AQ37" s="24">
        <f>AO37*AO36</f>
        <v>0.997</v>
      </c>
      <c r="AR37" s="24"/>
      <c r="AS37" s="24"/>
      <c r="AT37" s="24">
        <f>AR37*AR36</f>
        <v>0</v>
      </c>
      <c r="AU37" s="24"/>
      <c r="AV37" s="24"/>
      <c r="AW37" s="24">
        <f>AU37*AU36</f>
        <v>0</v>
      </c>
      <c r="AX37" s="24"/>
      <c r="AY37" s="24"/>
      <c r="AZ37" s="24">
        <f>AX37*AX36</f>
        <v>0</v>
      </c>
      <c r="BA37" s="24"/>
      <c r="BB37" s="24"/>
      <c r="BC37" s="24">
        <f>BA37*BA36</f>
        <v>0</v>
      </c>
      <c r="BD37" s="24"/>
      <c r="BE37" s="24"/>
      <c r="BF37" s="24">
        <f>BD37*BD36</f>
        <v>0</v>
      </c>
      <c r="BG37" s="24"/>
      <c r="BH37" s="24"/>
      <c r="BI37" s="24">
        <f>BG37*BG36</f>
        <v>0</v>
      </c>
      <c r="BJ37" s="24"/>
      <c r="BK37" s="24"/>
      <c r="BL37" s="24">
        <f>BJ37*BJ36</f>
        <v>0</v>
      </c>
      <c r="BM37" s="24"/>
      <c r="BN37" s="23"/>
      <c r="BO37" s="53"/>
      <c r="BP37" s="26">
        <f>AF37+AC37+Z37+W37+T37+Q37+N37+K37+H37</f>
        <v>2</v>
      </c>
      <c r="BQ37" s="24"/>
      <c r="BR37" s="24"/>
      <c r="BS37" s="24">
        <v>1</v>
      </c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7"/>
      <c r="CU37" s="53"/>
      <c r="CV37" s="50"/>
      <c r="CW37" s="50"/>
      <c r="CX37" s="50"/>
      <c r="CY37" s="50"/>
      <c r="CZ37" s="50"/>
      <c r="DA37" s="50"/>
      <c r="DB37" s="50"/>
      <c r="DC37" s="50"/>
      <c r="DD37" s="51"/>
      <c r="DE37" s="52"/>
      <c r="DF37" s="53"/>
    </row>
    <row r="40" spans="1:5" ht="13.5" thickBot="1">
      <c r="A40" s="5" t="s">
        <v>27</v>
      </c>
      <c r="C40" s="16"/>
      <c r="D40" s="16"/>
      <c r="E40" t="s">
        <v>42</v>
      </c>
    </row>
    <row r="42" spans="1:5" ht="13.5" thickBot="1">
      <c r="A42" s="5" t="s">
        <v>28</v>
      </c>
      <c r="C42" s="16"/>
      <c r="D42" s="16"/>
      <c r="E42" t="s">
        <v>43</v>
      </c>
    </row>
  </sheetData>
  <sheetProtection/>
  <mergeCells count="267">
    <mergeCell ref="DF13:DF14"/>
    <mergeCell ref="DF11:DF12"/>
    <mergeCell ref="DF9:DF10"/>
    <mergeCell ref="CU5:CU6"/>
    <mergeCell ref="CX13:CX14"/>
    <mergeCell ref="CY13:CY14"/>
    <mergeCell ref="CZ13:CZ14"/>
    <mergeCell ref="DA13:DA14"/>
    <mergeCell ref="DB13:DB14"/>
    <mergeCell ref="DC13:DC14"/>
    <mergeCell ref="CZ23:CZ24"/>
    <mergeCell ref="B2:DD2"/>
    <mergeCell ref="D1:DD1"/>
    <mergeCell ref="DE2:DF2"/>
    <mergeCell ref="DF7:DF8"/>
    <mergeCell ref="DF5:DF6"/>
    <mergeCell ref="AI7:AI8"/>
    <mergeCell ref="CX7:CX8"/>
    <mergeCell ref="CY7:CY8"/>
    <mergeCell ref="CZ7:CZ8"/>
    <mergeCell ref="CW25:CW26"/>
    <mergeCell ref="CX25:CX26"/>
    <mergeCell ref="DC25:DC26"/>
    <mergeCell ref="CY25:CY26"/>
    <mergeCell ref="CZ25:CZ26"/>
    <mergeCell ref="DA23:DA24"/>
    <mergeCell ref="DB23:DB24"/>
    <mergeCell ref="DA25:DA26"/>
    <mergeCell ref="DB25:DB26"/>
    <mergeCell ref="CY23:CY24"/>
    <mergeCell ref="DD25:DD26"/>
    <mergeCell ref="DC21:DC22"/>
    <mergeCell ref="DD21:DD22"/>
    <mergeCell ref="DE23:DE24"/>
    <mergeCell ref="A25:A26"/>
    <mergeCell ref="D25:D26"/>
    <mergeCell ref="E25:E26"/>
    <mergeCell ref="F25:F26"/>
    <mergeCell ref="CV25:CV26"/>
    <mergeCell ref="DE25:DE26"/>
    <mergeCell ref="DE21:DE22"/>
    <mergeCell ref="A23:A24"/>
    <mergeCell ref="D23:D24"/>
    <mergeCell ref="E23:E24"/>
    <mergeCell ref="F23:F24"/>
    <mergeCell ref="CV23:CV24"/>
    <mergeCell ref="CW23:CW24"/>
    <mergeCell ref="CX23:CX24"/>
    <mergeCell ref="DC23:DC24"/>
    <mergeCell ref="DD23:DD24"/>
    <mergeCell ref="DE19:DE20"/>
    <mergeCell ref="A21:A22"/>
    <mergeCell ref="D21:D22"/>
    <mergeCell ref="E21:E22"/>
    <mergeCell ref="F21:F22"/>
    <mergeCell ref="CV21:CV22"/>
    <mergeCell ref="CW21:CW22"/>
    <mergeCell ref="CX21:CX22"/>
    <mergeCell ref="CY21:CY22"/>
    <mergeCell ref="CZ21:CZ22"/>
    <mergeCell ref="DA19:DA20"/>
    <mergeCell ref="DB19:DB20"/>
    <mergeCell ref="CY19:CY20"/>
    <mergeCell ref="CZ19:CZ20"/>
    <mergeCell ref="DA21:DA22"/>
    <mergeCell ref="DB21:DB22"/>
    <mergeCell ref="DC19:DC20"/>
    <mergeCell ref="DD19:DD20"/>
    <mergeCell ref="DE17:DE18"/>
    <mergeCell ref="A19:A20"/>
    <mergeCell ref="D19:D20"/>
    <mergeCell ref="E19:E20"/>
    <mergeCell ref="F19:F20"/>
    <mergeCell ref="CV19:CV20"/>
    <mergeCell ref="CW19:CW20"/>
    <mergeCell ref="CX19:CX20"/>
    <mergeCell ref="DC17:DC18"/>
    <mergeCell ref="DD17:DD18"/>
    <mergeCell ref="DE15:DE16"/>
    <mergeCell ref="A17:A18"/>
    <mergeCell ref="D17:D18"/>
    <mergeCell ref="E17:E18"/>
    <mergeCell ref="F17:F18"/>
    <mergeCell ref="CV17:CV18"/>
    <mergeCell ref="CW17:CW18"/>
    <mergeCell ref="CX17:CX18"/>
    <mergeCell ref="CY17:CY18"/>
    <mergeCell ref="CZ17:CZ18"/>
    <mergeCell ref="DA15:DA16"/>
    <mergeCell ref="DB15:DB16"/>
    <mergeCell ref="CY15:CY16"/>
    <mergeCell ref="CZ15:CZ16"/>
    <mergeCell ref="DA17:DA18"/>
    <mergeCell ref="DB17:DB18"/>
    <mergeCell ref="DC15:DC16"/>
    <mergeCell ref="DD15:DD16"/>
    <mergeCell ref="A15:A16"/>
    <mergeCell ref="D15:D16"/>
    <mergeCell ref="E15:E16"/>
    <mergeCell ref="F15:F16"/>
    <mergeCell ref="CV15:CV16"/>
    <mergeCell ref="CW15:CW16"/>
    <mergeCell ref="CX15:CX16"/>
    <mergeCell ref="DE13:DE14"/>
    <mergeCell ref="CV11:CV12"/>
    <mergeCell ref="CW11:CW12"/>
    <mergeCell ref="DD11:DD12"/>
    <mergeCell ref="DE11:DE12"/>
    <mergeCell ref="CX11:CX12"/>
    <mergeCell ref="CY11:CY12"/>
    <mergeCell ref="CZ11:CZ12"/>
    <mergeCell ref="DA11:DA12"/>
    <mergeCell ref="CV13:CV14"/>
    <mergeCell ref="CW13:CW14"/>
    <mergeCell ref="AI13:AI14"/>
    <mergeCell ref="BO13:BO14"/>
    <mergeCell ref="CU13:CU14"/>
    <mergeCell ref="DD13:DD14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DB11:DB12"/>
    <mergeCell ref="DC11:DC12"/>
    <mergeCell ref="AI11:AI12"/>
    <mergeCell ref="BO11:BO12"/>
    <mergeCell ref="CU11:CU12"/>
    <mergeCell ref="E11:E12"/>
    <mergeCell ref="F11:F12"/>
    <mergeCell ref="CX9:CX10"/>
    <mergeCell ref="CY9:CY10"/>
    <mergeCell ref="AI9:AI10"/>
    <mergeCell ref="BO9:BO10"/>
    <mergeCell ref="CU9:CU10"/>
    <mergeCell ref="CV9:CV10"/>
    <mergeCell ref="CW9:CW10"/>
    <mergeCell ref="CZ9:CZ10"/>
    <mergeCell ref="DA9:DA10"/>
    <mergeCell ref="DB9:DB10"/>
    <mergeCell ref="DC9:DC10"/>
    <mergeCell ref="DD7:DD8"/>
    <mergeCell ref="DE7:DE8"/>
    <mergeCell ref="DD9:DD10"/>
    <mergeCell ref="DE9:DE10"/>
    <mergeCell ref="A9:A10"/>
    <mergeCell ref="B9:B10"/>
    <mergeCell ref="C9:C10"/>
    <mergeCell ref="D9:D10"/>
    <mergeCell ref="E9:E10"/>
    <mergeCell ref="F9:F10"/>
    <mergeCell ref="A7:A8"/>
    <mergeCell ref="B7:B8"/>
    <mergeCell ref="C7:C8"/>
    <mergeCell ref="D7:D8"/>
    <mergeCell ref="DB7:DB8"/>
    <mergeCell ref="DC7:DC8"/>
    <mergeCell ref="DA7:DA8"/>
    <mergeCell ref="E7:E8"/>
    <mergeCell ref="F7:F8"/>
    <mergeCell ref="CV7:CV8"/>
    <mergeCell ref="CW7:CW8"/>
    <mergeCell ref="BO7:BO8"/>
    <mergeCell ref="CU7:CU8"/>
    <mergeCell ref="DD5:DD6"/>
    <mergeCell ref="DE5:DE6"/>
    <mergeCell ref="CX5:CX6"/>
    <mergeCell ref="CY5:CY6"/>
    <mergeCell ref="CZ5:CZ6"/>
    <mergeCell ref="DA5:DA6"/>
    <mergeCell ref="A5:A6"/>
    <mergeCell ref="B5:B6"/>
    <mergeCell ref="C5:C6"/>
    <mergeCell ref="D5:D6"/>
    <mergeCell ref="DB5:DB6"/>
    <mergeCell ref="DC5:DC6"/>
    <mergeCell ref="E5:E6"/>
    <mergeCell ref="F5:F6"/>
    <mergeCell ref="CV5:CV6"/>
    <mergeCell ref="CW5:CW6"/>
    <mergeCell ref="AI5:AI6"/>
    <mergeCell ref="BO5:BO6"/>
    <mergeCell ref="E30:E31"/>
    <mergeCell ref="F30:F31"/>
    <mergeCell ref="AI30:AI31"/>
    <mergeCell ref="BO30:BO31"/>
    <mergeCell ref="A30:A31"/>
    <mergeCell ref="B30:B31"/>
    <mergeCell ref="C30:C31"/>
    <mergeCell ref="D30:D31"/>
    <mergeCell ref="DE30:DE31"/>
    <mergeCell ref="DF30:DF31"/>
    <mergeCell ref="CY30:CY31"/>
    <mergeCell ref="CZ30:CZ31"/>
    <mergeCell ref="DA30:DA31"/>
    <mergeCell ref="DB30:DB31"/>
    <mergeCell ref="A32:A33"/>
    <mergeCell ref="B32:B33"/>
    <mergeCell ref="C32:C33"/>
    <mergeCell ref="D32:D33"/>
    <mergeCell ref="DC30:DC31"/>
    <mergeCell ref="DD30:DD31"/>
    <mergeCell ref="CU30:CU31"/>
    <mergeCell ref="CV30:CV31"/>
    <mergeCell ref="CW30:CW31"/>
    <mergeCell ref="CX30:CX31"/>
    <mergeCell ref="CU32:CU33"/>
    <mergeCell ref="CV32:CV33"/>
    <mergeCell ref="CW32:CW33"/>
    <mergeCell ref="CX32:CX33"/>
    <mergeCell ref="E32:E33"/>
    <mergeCell ref="F32:F33"/>
    <mergeCell ref="AI32:AI33"/>
    <mergeCell ref="BO32:BO33"/>
    <mergeCell ref="DC32:DC33"/>
    <mergeCell ref="DD32:DD33"/>
    <mergeCell ref="DE32:DE33"/>
    <mergeCell ref="DF32:DF33"/>
    <mergeCell ref="CY32:CY33"/>
    <mergeCell ref="CZ32:CZ33"/>
    <mergeCell ref="DA32:DA33"/>
    <mergeCell ref="DB32:DB33"/>
    <mergeCell ref="E34:E35"/>
    <mergeCell ref="F34:F35"/>
    <mergeCell ref="AI34:AI35"/>
    <mergeCell ref="BO34:BO35"/>
    <mergeCell ref="A34:A35"/>
    <mergeCell ref="B34:B35"/>
    <mergeCell ref="C34:C35"/>
    <mergeCell ref="D34:D35"/>
    <mergeCell ref="DE34:DE35"/>
    <mergeCell ref="DF34:DF35"/>
    <mergeCell ref="CY34:CY35"/>
    <mergeCell ref="CZ34:CZ35"/>
    <mergeCell ref="DA34:DA35"/>
    <mergeCell ref="DB34:DB35"/>
    <mergeCell ref="A36:A37"/>
    <mergeCell ref="B36:B37"/>
    <mergeCell ref="C36:C37"/>
    <mergeCell ref="D36:D37"/>
    <mergeCell ref="DC34:DC35"/>
    <mergeCell ref="DD34:DD35"/>
    <mergeCell ref="CU34:CU35"/>
    <mergeCell ref="CV34:CV35"/>
    <mergeCell ref="CW34:CW35"/>
    <mergeCell ref="CX34:CX35"/>
    <mergeCell ref="CU36:CU37"/>
    <mergeCell ref="CV36:CV37"/>
    <mergeCell ref="CW36:CW37"/>
    <mergeCell ref="CX36:CX37"/>
    <mergeCell ref="E36:E37"/>
    <mergeCell ref="F36:F37"/>
    <mergeCell ref="AI36:AI37"/>
    <mergeCell ref="BO36:BO37"/>
    <mergeCell ref="DC36:DC37"/>
    <mergeCell ref="DD36:DD37"/>
    <mergeCell ref="DE36:DE37"/>
    <mergeCell ref="DF36:DF37"/>
    <mergeCell ref="CY36:CY37"/>
    <mergeCell ref="CZ36:CZ37"/>
    <mergeCell ref="DA36:DA37"/>
    <mergeCell ref="DB36:DB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A66"/>
  <sheetViews>
    <sheetView zoomScalePageLayoutView="0" workbookViewId="0" topLeftCell="A1">
      <selection activeCell="DA5" sqref="DA5:DA6"/>
    </sheetView>
  </sheetViews>
  <sheetFormatPr defaultColWidth="9.00390625" defaultRowHeight="12.75"/>
  <cols>
    <col min="1" max="1" width="6.50390625" style="0" customWidth="1"/>
    <col min="2" max="2" width="10.50390625" style="0" customWidth="1"/>
    <col min="10" max="11" width="0" style="0" hidden="1" customWidth="1"/>
    <col min="13" max="14" width="0" style="0" hidden="1" customWidth="1"/>
    <col min="16" max="17" width="8.875" style="0" hidden="1" customWidth="1"/>
    <col min="19" max="20" width="8.875" style="0" hidden="1" customWidth="1"/>
    <col min="22" max="23" width="8.875" style="0" hidden="1" customWidth="1"/>
    <col min="25" max="26" width="8.875" style="0" hidden="1" customWidth="1"/>
    <col min="28" max="29" width="8.875" style="0" hidden="1" customWidth="1"/>
    <col min="30" max="30" width="8.625" style="0" customWidth="1"/>
    <col min="31" max="32" width="8.875" style="0" hidden="1" customWidth="1"/>
    <col min="34" max="35" width="0" style="0" hidden="1" customWidth="1"/>
    <col min="40" max="41" width="0" style="0" hidden="1" customWidth="1"/>
    <col min="43" max="44" width="0" style="0" hidden="1" customWidth="1"/>
    <col min="46" max="47" width="0" style="0" hidden="1" customWidth="1"/>
    <col min="49" max="50" width="0" style="0" hidden="1" customWidth="1"/>
    <col min="52" max="53" width="0" style="0" hidden="1" customWidth="1"/>
    <col min="55" max="56" width="0" style="0" hidden="1" customWidth="1"/>
    <col min="58" max="59" width="0" style="0" hidden="1" customWidth="1"/>
    <col min="61" max="62" width="0" style="0" hidden="1" customWidth="1"/>
    <col min="64" max="65" width="0" style="0" hidden="1" customWidth="1"/>
    <col min="67" max="67" width="0" style="0" hidden="1" customWidth="1"/>
    <col min="71" max="71" width="0" style="0" hidden="1" customWidth="1"/>
    <col min="73" max="73" width="0" style="0" hidden="1" customWidth="1"/>
    <col min="75" max="75" width="0" style="0" hidden="1" customWidth="1"/>
    <col min="77" max="77" width="0" style="0" hidden="1" customWidth="1"/>
    <col min="79" max="79" width="0" style="0" hidden="1" customWidth="1"/>
    <col min="81" max="81" width="0" style="0" hidden="1" customWidth="1"/>
    <col min="83" max="83" width="0" style="0" hidden="1" customWidth="1"/>
    <col min="85" max="85" width="0" style="0" hidden="1" customWidth="1"/>
    <col min="87" max="87" width="0" style="0" hidden="1" customWidth="1"/>
    <col min="89" max="89" width="0" style="0" hidden="1" customWidth="1"/>
    <col min="91" max="91" width="0" style="0" hidden="1" customWidth="1"/>
    <col min="93" max="93" width="0" style="0" hidden="1" customWidth="1"/>
    <col min="95" max="95" width="0" style="0" hidden="1" customWidth="1"/>
    <col min="97" max="97" width="0" style="0" hidden="1" customWidth="1"/>
    <col min="99" max="99" width="0" style="0" hidden="1" customWidth="1"/>
    <col min="100" max="100" width="8.875" style="9" customWidth="1"/>
  </cols>
  <sheetData>
    <row r="2" spans="1:209" s="8" customFormat="1" ht="40.5">
      <c r="A2" s="39"/>
      <c r="B2" s="39" t="s">
        <v>8</v>
      </c>
      <c r="C2" s="39" t="s">
        <v>23</v>
      </c>
      <c r="D2" s="39" t="s">
        <v>24</v>
      </c>
      <c r="E2" s="39" t="s">
        <v>9</v>
      </c>
      <c r="F2" s="39" t="s">
        <v>10</v>
      </c>
      <c r="G2" s="39" t="s">
        <v>11</v>
      </c>
      <c r="H2" s="1" t="s">
        <v>2</v>
      </c>
      <c r="I2" s="1">
        <v>2003</v>
      </c>
      <c r="J2" s="2"/>
      <c r="K2" s="2" t="s">
        <v>3</v>
      </c>
      <c r="L2" s="1">
        <v>2002</v>
      </c>
      <c r="M2" s="2"/>
      <c r="N2" s="2" t="s">
        <v>3</v>
      </c>
      <c r="O2" s="1">
        <v>2001</v>
      </c>
      <c r="P2" s="2"/>
      <c r="Q2" s="2" t="s">
        <v>3</v>
      </c>
      <c r="R2" s="1">
        <v>2000</v>
      </c>
      <c r="S2" s="2"/>
      <c r="T2" s="2" t="s">
        <v>3</v>
      </c>
      <c r="U2" s="1">
        <v>1999</v>
      </c>
      <c r="V2" s="2"/>
      <c r="W2" s="2" t="s">
        <v>3</v>
      </c>
      <c r="X2" s="1">
        <v>1998</v>
      </c>
      <c r="Y2" s="2"/>
      <c r="Z2" s="2" t="s">
        <v>3</v>
      </c>
      <c r="AA2" s="1">
        <v>1997</v>
      </c>
      <c r="AB2" s="2"/>
      <c r="AC2" s="2" t="s">
        <v>3</v>
      </c>
      <c r="AD2" s="1">
        <v>1996</v>
      </c>
      <c r="AE2" s="2"/>
      <c r="AF2" s="2" t="s">
        <v>3</v>
      </c>
      <c r="AG2" s="1">
        <v>1995</v>
      </c>
      <c r="AH2" s="2"/>
      <c r="AI2" s="2" t="s">
        <v>3</v>
      </c>
      <c r="AJ2" s="31" t="s">
        <v>4</v>
      </c>
      <c r="AK2" s="1"/>
      <c r="AL2" s="39"/>
      <c r="AM2" s="1">
        <v>6</v>
      </c>
      <c r="AN2" s="2"/>
      <c r="AO2" s="2"/>
      <c r="AP2" s="1">
        <v>7</v>
      </c>
      <c r="AQ2" s="2"/>
      <c r="AR2" s="2"/>
      <c r="AS2" s="1">
        <v>8</v>
      </c>
      <c r="AT2" s="2"/>
      <c r="AU2" s="2"/>
      <c r="AV2" s="1">
        <v>9</v>
      </c>
      <c r="AW2" s="2"/>
      <c r="AX2" s="2"/>
      <c r="AY2" s="1">
        <v>10</v>
      </c>
      <c r="AZ2" s="2"/>
      <c r="BA2" s="2"/>
      <c r="BB2" s="1">
        <v>11</v>
      </c>
      <c r="BC2" s="2"/>
      <c r="BD2" s="2"/>
      <c r="BE2" s="1">
        <v>12</v>
      </c>
      <c r="BF2" s="2"/>
      <c r="BG2" s="2"/>
      <c r="BH2" s="1">
        <v>13</v>
      </c>
      <c r="BI2" s="2"/>
      <c r="BJ2" s="2"/>
      <c r="BK2" s="1">
        <v>14</v>
      </c>
      <c r="BL2" s="2"/>
      <c r="BM2" s="2"/>
      <c r="BN2" s="1">
        <v>15</v>
      </c>
      <c r="BO2" s="1"/>
      <c r="BP2" s="32" t="s">
        <v>5</v>
      </c>
      <c r="BQ2" s="7"/>
      <c r="BR2" s="3">
        <v>1</v>
      </c>
      <c r="BS2" s="3"/>
      <c r="BT2" s="3">
        <v>2</v>
      </c>
      <c r="BU2" s="3"/>
      <c r="BV2" s="3">
        <v>3</v>
      </c>
      <c r="BW2" s="3"/>
      <c r="BX2" s="3">
        <v>4</v>
      </c>
      <c r="BY2" s="3"/>
      <c r="BZ2" s="3">
        <v>5</v>
      </c>
      <c r="CA2" s="3"/>
      <c r="CB2" s="3">
        <v>6</v>
      </c>
      <c r="CC2" s="3"/>
      <c r="CD2" s="3">
        <v>7</v>
      </c>
      <c r="CE2" s="3"/>
      <c r="CF2" s="3">
        <v>8</v>
      </c>
      <c r="CG2" s="3"/>
      <c r="CH2" s="3">
        <v>9</v>
      </c>
      <c r="CI2" s="3"/>
      <c r="CJ2" s="3">
        <v>10</v>
      </c>
      <c r="CK2" s="3"/>
      <c r="CL2" s="3">
        <v>11</v>
      </c>
      <c r="CM2" s="3"/>
      <c r="CN2" s="3">
        <v>12</v>
      </c>
      <c r="CO2" s="3"/>
      <c r="CP2" s="3">
        <v>13</v>
      </c>
      <c r="CQ2" s="3"/>
      <c r="CR2" s="3">
        <v>14</v>
      </c>
      <c r="CS2" s="3"/>
      <c r="CT2" s="3">
        <v>15</v>
      </c>
      <c r="CU2" s="3"/>
      <c r="CV2" s="40" t="s">
        <v>12</v>
      </c>
      <c r="CW2" s="39" t="s">
        <v>34</v>
      </c>
      <c r="CX2" s="39" t="s">
        <v>35</v>
      </c>
      <c r="CY2" s="39" t="s">
        <v>36</v>
      </c>
      <c r="CZ2" s="39" t="s">
        <v>37</v>
      </c>
      <c r="DA2" s="39" t="s">
        <v>19</v>
      </c>
      <c r="DB2" s="39" t="s">
        <v>38</v>
      </c>
      <c r="DC2" s="39" t="s">
        <v>23</v>
      </c>
      <c r="DD2" s="39"/>
      <c r="DE2" s="39"/>
      <c r="DF2" s="39" t="s">
        <v>21</v>
      </c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</row>
    <row r="3" spans="1:209" s="22" customFormat="1" ht="12.75">
      <c r="A3" s="53"/>
      <c r="B3" s="53">
        <v>69</v>
      </c>
      <c r="C3" s="53">
        <v>9</v>
      </c>
      <c r="D3" s="53">
        <v>11.55</v>
      </c>
      <c r="E3" s="53">
        <f>(D3-C3)*60</f>
        <v>153.00000000000006</v>
      </c>
      <c r="F3" s="53">
        <v>0</v>
      </c>
      <c r="G3" s="53">
        <f>E3-F3</f>
        <v>153.00000000000006</v>
      </c>
      <c r="H3" s="23" t="s">
        <v>0</v>
      </c>
      <c r="I3" s="24"/>
      <c r="J3" s="25">
        <v>0.6</v>
      </c>
      <c r="K3" s="25">
        <f aca="true" t="shared" si="0" ref="K3:K12">I3*J3</f>
        <v>0</v>
      </c>
      <c r="L3" s="24"/>
      <c r="M3" s="25">
        <v>0.65</v>
      </c>
      <c r="N3" s="25">
        <f aca="true" t="shared" si="1" ref="N3:N12">L3*M3</f>
        <v>0</v>
      </c>
      <c r="O3" s="24">
        <v>1</v>
      </c>
      <c r="P3" s="25">
        <v>0.7</v>
      </c>
      <c r="Q3" s="25">
        <f aca="true" t="shared" si="2" ref="Q3:Q12">O3*P3</f>
        <v>0.7</v>
      </c>
      <c r="R3" s="24"/>
      <c r="S3" s="25">
        <f aca="true" t="shared" si="3" ref="S3:S12">P3+0.05</f>
        <v>0.75</v>
      </c>
      <c r="T3" s="25">
        <f aca="true" t="shared" si="4" ref="T3:T12">R3*S3</f>
        <v>0</v>
      </c>
      <c r="U3" s="24">
        <v>1</v>
      </c>
      <c r="V3" s="25">
        <f aca="true" t="shared" si="5" ref="V3:V12">S3+0.05</f>
        <v>0.8</v>
      </c>
      <c r="W3" s="25">
        <f aca="true" t="shared" si="6" ref="W3:W12">U3*V3</f>
        <v>0.8</v>
      </c>
      <c r="X3" s="24">
        <v>1</v>
      </c>
      <c r="Y3" s="25">
        <f aca="true" t="shared" si="7" ref="Y3:Y12">V3+0.05</f>
        <v>0.8500000000000001</v>
      </c>
      <c r="Z3" s="25">
        <f aca="true" t="shared" si="8" ref="Z3:Z12">X3*Y3</f>
        <v>0.8500000000000001</v>
      </c>
      <c r="AA3" s="24">
        <v>2</v>
      </c>
      <c r="AB3" s="25">
        <f aca="true" t="shared" si="9" ref="AB3:AB12">Y3+0.05</f>
        <v>0.9000000000000001</v>
      </c>
      <c r="AC3" s="25">
        <f aca="true" t="shared" si="10" ref="AC3:AC12">AA3*AB3</f>
        <v>1.8000000000000003</v>
      </c>
      <c r="AD3" s="24">
        <v>1</v>
      </c>
      <c r="AE3" s="25">
        <f aca="true" t="shared" si="11" ref="AE3:AE12">AB3+0.05</f>
        <v>0.9500000000000002</v>
      </c>
      <c r="AF3" s="25">
        <f aca="true" t="shared" si="12" ref="AF3:AF12">AD3*AE3</f>
        <v>0.9500000000000002</v>
      </c>
      <c r="AG3" s="24">
        <v>1</v>
      </c>
      <c r="AH3" s="25">
        <f aca="true" t="shared" si="13" ref="AH3:AH12">AE3+0.05</f>
        <v>1.0000000000000002</v>
      </c>
      <c r="AI3" s="25">
        <f aca="true" t="shared" si="14" ref="AI3:AI12">AG3*AH3</f>
        <v>1.0000000000000002</v>
      </c>
      <c r="AJ3" s="23">
        <f>(AI3+AF3+AC3+Z3+W3+T3+Q3+N3+K3+K4+N4+Q4+T4+W4+Z4+AC4+AF4+AI4)/AL4</f>
        <v>0.8250000000000002</v>
      </c>
      <c r="AK3" s="26" t="s">
        <v>7</v>
      </c>
      <c r="AL3" s="23" t="s">
        <v>22</v>
      </c>
      <c r="AM3" s="23">
        <v>1</v>
      </c>
      <c r="AN3" s="25"/>
      <c r="AO3" s="25"/>
      <c r="AP3" s="23">
        <v>0.997</v>
      </c>
      <c r="AQ3" s="25"/>
      <c r="AR3" s="25"/>
      <c r="AS3" s="23">
        <v>0.976</v>
      </c>
      <c r="AT3" s="25"/>
      <c r="AU3" s="25"/>
      <c r="AV3" s="23">
        <v>0.956</v>
      </c>
      <c r="AW3" s="25"/>
      <c r="AX3" s="25"/>
      <c r="AY3" s="23">
        <v>0.938</v>
      </c>
      <c r="AZ3" s="25"/>
      <c r="BA3" s="25"/>
      <c r="BB3" s="23">
        <v>0.922</v>
      </c>
      <c r="BC3" s="25"/>
      <c r="BD3" s="25"/>
      <c r="BE3" s="23">
        <v>0.907</v>
      </c>
      <c r="BF3" s="25"/>
      <c r="BG3" s="25"/>
      <c r="BH3" s="23">
        <v>0.894</v>
      </c>
      <c r="BI3" s="25"/>
      <c r="BJ3" s="25"/>
      <c r="BK3" s="23">
        <v>0.882</v>
      </c>
      <c r="BL3" s="25"/>
      <c r="BM3" s="25">
        <f>BN3*BN4</f>
        <v>0</v>
      </c>
      <c r="BN3" s="23">
        <v>0.877</v>
      </c>
      <c r="BO3" s="23"/>
      <c r="BP3" s="23"/>
      <c r="BQ3" s="23" t="s">
        <v>1</v>
      </c>
      <c r="BR3" s="27">
        <v>0.98</v>
      </c>
      <c r="BS3" s="27">
        <f>BR3*BR4</f>
        <v>0</v>
      </c>
      <c r="BT3" s="27">
        <v>0.97</v>
      </c>
      <c r="BU3" s="27">
        <f>BT3*BT4</f>
        <v>0</v>
      </c>
      <c r="BV3" s="27">
        <v>0.95</v>
      </c>
      <c r="BW3" s="27">
        <f>BV3*BV4</f>
        <v>0</v>
      </c>
      <c r="BX3" s="27">
        <v>0.94</v>
      </c>
      <c r="BY3" s="27">
        <f>BX3*BX4</f>
        <v>0.94</v>
      </c>
      <c r="BZ3" s="27">
        <v>0.93</v>
      </c>
      <c r="CA3" s="27">
        <f>BZ3*BZ4</f>
        <v>0</v>
      </c>
      <c r="CB3" s="27">
        <v>0.92</v>
      </c>
      <c r="CC3" s="27">
        <f>CB3*CB4</f>
        <v>0</v>
      </c>
      <c r="CD3" s="27">
        <v>0.91</v>
      </c>
      <c r="CE3" s="27">
        <f>CD3*CD4</f>
        <v>0</v>
      </c>
      <c r="CF3" s="27">
        <v>0.9</v>
      </c>
      <c r="CG3" s="27">
        <f>CF3*CF4</f>
        <v>0</v>
      </c>
      <c r="CH3" s="27">
        <v>0.88</v>
      </c>
      <c r="CI3" s="27">
        <f>CH3*CH4</f>
        <v>0</v>
      </c>
      <c r="CJ3" s="27">
        <v>0.87</v>
      </c>
      <c r="CK3" s="27">
        <f>CJ3*CJ4</f>
        <v>0</v>
      </c>
      <c r="CL3" s="27">
        <v>0.86</v>
      </c>
      <c r="CM3" s="27">
        <f>CL3*CL4</f>
        <v>0</v>
      </c>
      <c r="CN3" s="27">
        <v>0.85</v>
      </c>
      <c r="CO3" s="27">
        <f>CN3*CN4</f>
        <v>0</v>
      </c>
      <c r="CP3" s="27">
        <v>0.84</v>
      </c>
      <c r="CQ3" s="27">
        <f>CP3*CP4</f>
        <v>0</v>
      </c>
      <c r="CR3" s="27">
        <v>0.83</v>
      </c>
      <c r="CS3" s="27">
        <f>CR3*CR4</f>
        <v>0</v>
      </c>
      <c r="CT3" s="27">
        <v>0.82</v>
      </c>
      <c r="CU3" s="27">
        <f>CT3*CT4</f>
        <v>0</v>
      </c>
      <c r="CV3" s="23">
        <f>CU3+CS3+CQ3+CO3+CM3+CK3+CI3+CG3+CE3+CC3+CA3+BY3+BW3+BU3+BS3</f>
        <v>0.94</v>
      </c>
      <c r="CW3" s="53">
        <v>0</v>
      </c>
      <c r="CX3" s="53">
        <v>0</v>
      </c>
      <c r="CY3" s="53">
        <v>0</v>
      </c>
      <c r="CZ3" s="53"/>
      <c r="DA3" s="53"/>
      <c r="DB3" s="53">
        <v>60</v>
      </c>
      <c r="DC3" s="53"/>
      <c r="DD3" s="53"/>
      <c r="DE3" s="53">
        <f>CW3+CX3+CY3+CZ3+DA3+DB3+DC3+DD3</f>
        <v>60</v>
      </c>
      <c r="DF3" s="54">
        <f>(G3*AJ3*BP4*CV3)+DE3</f>
        <v>171.29510700000006</v>
      </c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</row>
    <row r="4" spans="1:209" s="28" customFormat="1" ht="13.5" thickBot="1">
      <c r="A4" s="53"/>
      <c r="B4" s="53"/>
      <c r="C4" s="53"/>
      <c r="D4" s="53"/>
      <c r="E4" s="53"/>
      <c r="F4" s="53"/>
      <c r="G4" s="53"/>
      <c r="H4" s="23" t="s">
        <v>1</v>
      </c>
      <c r="I4" s="24"/>
      <c r="J4" s="25">
        <v>0.55</v>
      </c>
      <c r="K4" s="25">
        <f t="shared" si="0"/>
        <v>0</v>
      </c>
      <c r="L4" s="24"/>
      <c r="M4" s="25">
        <v>0.6</v>
      </c>
      <c r="N4" s="25">
        <f t="shared" si="1"/>
        <v>0</v>
      </c>
      <c r="O4" s="24">
        <v>1</v>
      </c>
      <c r="P4" s="25">
        <f>M4+0.05</f>
        <v>0.65</v>
      </c>
      <c r="Q4" s="25">
        <f t="shared" si="2"/>
        <v>0.65</v>
      </c>
      <c r="R4" s="24"/>
      <c r="S4" s="25">
        <f t="shared" si="3"/>
        <v>0.7000000000000001</v>
      </c>
      <c r="T4" s="25">
        <f t="shared" si="4"/>
        <v>0</v>
      </c>
      <c r="U4" s="24">
        <v>2</v>
      </c>
      <c r="V4" s="25">
        <f t="shared" si="5"/>
        <v>0.7500000000000001</v>
      </c>
      <c r="W4" s="25">
        <f t="shared" si="6"/>
        <v>1.5000000000000002</v>
      </c>
      <c r="X4" s="24"/>
      <c r="Y4" s="25">
        <f t="shared" si="7"/>
        <v>0.8000000000000002</v>
      </c>
      <c r="Z4" s="25">
        <f t="shared" si="8"/>
        <v>0</v>
      </c>
      <c r="AA4" s="24"/>
      <c r="AB4" s="25">
        <f t="shared" si="9"/>
        <v>0.8500000000000002</v>
      </c>
      <c r="AC4" s="25">
        <f t="shared" si="10"/>
        <v>0</v>
      </c>
      <c r="AD4" s="24"/>
      <c r="AE4" s="25">
        <f t="shared" si="11"/>
        <v>0.9000000000000002</v>
      </c>
      <c r="AF4" s="25">
        <f t="shared" si="12"/>
        <v>0</v>
      </c>
      <c r="AG4" s="24"/>
      <c r="AH4" s="25">
        <f t="shared" si="13"/>
        <v>0.9500000000000003</v>
      </c>
      <c r="AI4" s="25">
        <f t="shared" si="14"/>
        <v>0</v>
      </c>
      <c r="AJ4" s="23"/>
      <c r="AK4" s="26" t="s">
        <v>6</v>
      </c>
      <c r="AL4" s="26">
        <v>10</v>
      </c>
      <c r="AM4" s="24"/>
      <c r="AN4" s="24"/>
      <c r="AO4" s="24">
        <f>AM4*AM3</f>
        <v>0</v>
      </c>
      <c r="AP4" s="24"/>
      <c r="AQ4" s="24"/>
      <c r="AR4" s="24">
        <f>AP4*AP3</f>
        <v>0</v>
      </c>
      <c r="AS4" s="24"/>
      <c r="AT4" s="24"/>
      <c r="AU4" s="24">
        <f>AS4*AS3</f>
        <v>0</v>
      </c>
      <c r="AV4" s="24"/>
      <c r="AW4" s="24"/>
      <c r="AX4" s="24">
        <f>AV4*AV3</f>
        <v>0</v>
      </c>
      <c r="AY4" s="24">
        <v>1</v>
      </c>
      <c r="AZ4" s="24"/>
      <c r="BA4" s="24">
        <f>AY4*AY3</f>
        <v>0.938</v>
      </c>
      <c r="BB4" s="24"/>
      <c r="BC4" s="24"/>
      <c r="BD4" s="24">
        <f>BB4*BB3</f>
        <v>0</v>
      </c>
      <c r="BE4" s="24"/>
      <c r="BF4" s="24"/>
      <c r="BG4" s="24">
        <f>BE4*BE3</f>
        <v>0</v>
      </c>
      <c r="BH4" s="24"/>
      <c r="BI4" s="24"/>
      <c r="BJ4" s="24">
        <f>BH4*BH3</f>
        <v>0</v>
      </c>
      <c r="BK4" s="24"/>
      <c r="BL4" s="24"/>
      <c r="BM4" s="24">
        <f>BK4*BK3</f>
        <v>0</v>
      </c>
      <c r="BN4" s="24"/>
      <c r="BO4" s="23"/>
      <c r="BP4" s="23">
        <f>BM3+BM4+BJ4+BG4+BD4+BA4+AX4+AU4+AR4+AO4</f>
        <v>0.938</v>
      </c>
      <c r="BQ4" s="26">
        <f>AG4+AD4+AA4+X4+U4+R4+O4+L4+I4</f>
        <v>3</v>
      </c>
      <c r="BR4" s="24"/>
      <c r="BS4" s="24"/>
      <c r="BT4" s="24"/>
      <c r="BU4" s="24"/>
      <c r="BV4" s="24"/>
      <c r="BW4" s="24"/>
      <c r="BX4" s="24">
        <v>1</v>
      </c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7"/>
      <c r="CV4" s="23"/>
      <c r="CW4" s="53"/>
      <c r="CX4" s="53"/>
      <c r="CY4" s="53"/>
      <c r="CZ4" s="53"/>
      <c r="DA4" s="53"/>
      <c r="DB4" s="53"/>
      <c r="DC4" s="53"/>
      <c r="DD4" s="53"/>
      <c r="DE4" s="53"/>
      <c r="DF4" s="54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</row>
    <row r="5" spans="1:209" ht="12.75">
      <c r="A5" s="76"/>
      <c r="B5" s="76">
        <v>28</v>
      </c>
      <c r="C5" s="76">
        <v>9.45</v>
      </c>
      <c r="D5" s="76">
        <v>14.05</v>
      </c>
      <c r="E5" s="76">
        <f>(D5-C5)*60</f>
        <v>276.0000000000001</v>
      </c>
      <c r="F5" s="76">
        <v>0</v>
      </c>
      <c r="G5" s="53">
        <f>E5-F5</f>
        <v>276.0000000000001</v>
      </c>
      <c r="H5" s="1" t="s">
        <v>0</v>
      </c>
      <c r="I5" s="6">
        <v>2</v>
      </c>
      <c r="J5" s="2">
        <v>0.6</v>
      </c>
      <c r="K5" s="2">
        <f t="shared" si="0"/>
        <v>1.2</v>
      </c>
      <c r="L5" s="6"/>
      <c r="M5" s="2">
        <v>0.65</v>
      </c>
      <c r="N5" s="2">
        <f t="shared" si="1"/>
        <v>0</v>
      </c>
      <c r="O5" s="6"/>
      <c r="P5" s="2">
        <v>0.7</v>
      </c>
      <c r="Q5" s="2">
        <f t="shared" si="2"/>
        <v>0</v>
      </c>
      <c r="R5" s="6"/>
      <c r="S5" s="2">
        <f t="shared" si="3"/>
        <v>0.75</v>
      </c>
      <c r="T5" s="2">
        <f t="shared" si="4"/>
        <v>0</v>
      </c>
      <c r="U5" s="6"/>
      <c r="V5" s="2">
        <f t="shared" si="5"/>
        <v>0.8</v>
      </c>
      <c r="W5" s="2">
        <f t="shared" si="6"/>
        <v>0</v>
      </c>
      <c r="X5" s="6"/>
      <c r="Y5" s="2">
        <f t="shared" si="7"/>
        <v>0.8500000000000001</v>
      </c>
      <c r="Z5" s="2">
        <f t="shared" si="8"/>
        <v>0</v>
      </c>
      <c r="AA5" s="6"/>
      <c r="AB5" s="2">
        <f t="shared" si="9"/>
        <v>0.9000000000000001</v>
      </c>
      <c r="AC5" s="2">
        <f t="shared" si="10"/>
        <v>0</v>
      </c>
      <c r="AD5" s="6"/>
      <c r="AE5" s="2">
        <f t="shared" si="11"/>
        <v>0.9500000000000002</v>
      </c>
      <c r="AF5" s="2">
        <f t="shared" si="12"/>
        <v>0</v>
      </c>
      <c r="AG5" s="6"/>
      <c r="AH5" s="2">
        <f t="shared" si="13"/>
        <v>1.0000000000000002</v>
      </c>
      <c r="AI5" s="2">
        <f t="shared" si="14"/>
        <v>0</v>
      </c>
      <c r="AJ5" s="30">
        <f>(AI5+AF5+AC5+Z5+W5+T5+Q5+N5+K5+K6+N6+Q6+T6+W6+Z6+AC6+AF6+AI6)/AL6</f>
        <v>0.6450000000000001</v>
      </c>
      <c r="AK5" s="26" t="s">
        <v>7</v>
      </c>
      <c r="AL5" s="23" t="s">
        <v>22</v>
      </c>
      <c r="AM5" s="1">
        <v>1</v>
      </c>
      <c r="AN5" s="2"/>
      <c r="AO5" s="2"/>
      <c r="AP5" s="1">
        <v>0.997</v>
      </c>
      <c r="AQ5" s="2"/>
      <c r="AR5" s="2"/>
      <c r="AS5" s="1">
        <v>0.976</v>
      </c>
      <c r="AT5" s="2"/>
      <c r="AU5" s="2"/>
      <c r="AV5" s="1">
        <v>0.956</v>
      </c>
      <c r="AW5" s="2"/>
      <c r="AX5" s="2"/>
      <c r="AY5" s="1">
        <v>0.938</v>
      </c>
      <c r="AZ5" s="2"/>
      <c r="BA5" s="2"/>
      <c r="BB5" s="1">
        <v>0.922</v>
      </c>
      <c r="BC5" s="2"/>
      <c r="BD5" s="2"/>
      <c r="BE5" s="1">
        <v>0.907</v>
      </c>
      <c r="BF5" s="2"/>
      <c r="BG5" s="2"/>
      <c r="BH5" s="1">
        <v>0.894</v>
      </c>
      <c r="BI5" s="2"/>
      <c r="BJ5" s="2"/>
      <c r="BK5" s="1">
        <v>0.882</v>
      </c>
      <c r="BL5" s="2"/>
      <c r="BM5" s="2">
        <f>BN5*BN6</f>
        <v>0</v>
      </c>
      <c r="BN5" s="1">
        <v>0.877</v>
      </c>
      <c r="BO5" s="1"/>
      <c r="BP5" s="1"/>
      <c r="BQ5" s="23" t="s">
        <v>1</v>
      </c>
      <c r="BR5" s="3">
        <v>0.98</v>
      </c>
      <c r="BS5" s="3">
        <f>BR5*BR6</f>
        <v>0</v>
      </c>
      <c r="BT5" s="3">
        <v>0.97</v>
      </c>
      <c r="BU5" s="3">
        <f>BT5*BT6</f>
        <v>0</v>
      </c>
      <c r="BV5" s="3">
        <v>0.95</v>
      </c>
      <c r="BW5" s="3">
        <f>BV5*BV6</f>
        <v>0.95</v>
      </c>
      <c r="BX5" s="3">
        <v>0.94</v>
      </c>
      <c r="BY5" s="3">
        <f>BX5*BX6</f>
        <v>0</v>
      </c>
      <c r="BZ5" s="3">
        <v>0.93</v>
      </c>
      <c r="CA5" s="3">
        <f>BZ5*BZ6</f>
        <v>0</v>
      </c>
      <c r="CB5" s="3">
        <v>0.92</v>
      </c>
      <c r="CC5" s="3">
        <f>CB5*CB6</f>
        <v>0</v>
      </c>
      <c r="CD5" s="3">
        <v>0.91</v>
      </c>
      <c r="CE5" s="3">
        <f>CD5*CD6</f>
        <v>0</v>
      </c>
      <c r="CF5" s="3">
        <v>0.9</v>
      </c>
      <c r="CG5" s="3">
        <f>CF5*CF6</f>
        <v>0</v>
      </c>
      <c r="CH5" s="3">
        <v>0.88</v>
      </c>
      <c r="CI5" s="3">
        <f>CH5*CH6</f>
        <v>0</v>
      </c>
      <c r="CJ5" s="3">
        <v>0.87</v>
      </c>
      <c r="CK5" s="3">
        <f>CJ5*CJ6</f>
        <v>0</v>
      </c>
      <c r="CL5" s="3">
        <v>0.86</v>
      </c>
      <c r="CM5" s="3">
        <f>CL5*CL6</f>
        <v>0</v>
      </c>
      <c r="CN5" s="3">
        <v>0.85</v>
      </c>
      <c r="CO5" s="3">
        <f>CN5*CN6</f>
        <v>0</v>
      </c>
      <c r="CP5" s="3">
        <v>0.84</v>
      </c>
      <c r="CQ5" s="3">
        <f>CP5*CP6</f>
        <v>0</v>
      </c>
      <c r="CR5" s="3">
        <v>0.83</v>
      </c>
      <c r="CS5" s="3">
        <f>CR5*CR6</f>
        <v>0</v>
      </c>
      <c r="CT5" s="3">
        <v>0.82</v>
      </c>
      <c r="CU5" s="3">
        <f>CT5*CT6</f>
        <v>0</v>
      </c>
      <c r="CV5" s="48">
        <f>CU5+CS5+CQ5+CO5+CM5+CK5+CI5+CG5+CE5+CC5+CA5+BY5+BW5+BU5+BS5</f>
        <v>0.95</v>
      </c>
      <c r="CW5" s="76">
        <v>60</v>
      </c>
      <c r="CX5" s="76">
        <v>0</v>
      </c>
      <c r="CY5" s="76" t="s">
        <v>39</v>
      </c>
      <c r="CZ5" s="72"/>
      <c r="DA5" s="72"/>
      <c r="DB5" s="76">
        <v>90</v>
      </c>
      <c r="DC5" s="76"/>
      <c r="DD5" s="76"/>
      <c r="DE5" s="53" t="e">
        <f>CW5+CX5+CY5+CZ5+DA5+DB5+DC5+DD5</f>
        <v>#VALUE!</v>
      </c>
      <c r="DF5" s="54" t="e">
        <f>(G5*AJ5*BP6*CV5)+DE5</f>
        <v>#VALUE!</v>
      </c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</row>
    <row r="6" spans="1:209" s="16" customFormat="1" ht="13.5" thickBot="1">
      <c r="A6" s="76"/>
      <c r="B6" s="76"/>
      <c r="C6" s="76"/>
      <c r="D6" s="76"/>
      <c r="E6" s="76"/>
      <c r="F6" s="76"/>
      <c r="G6" s="53"/>
      <c r="H6" s="1" t="s">
        <v>1</v>
      </c>
      <c r="I6" s="6">
        <v>2</v>
      </c>
      <c r="J6" s="2">
        <v>0.55</v>
      </c>
      <c r="K6" s="2">
        <f t="shared" si="0"/>
        <v>1.1</v>
      </c>
      <c r="L6" s="6">
        <v>2</v>
      </c>
      <c r="M6" s="2">
        <v>0.6</v>
      </c>
      <c r="N6" s="2">
        <f t="shared" si="1"/>
        <v>1.2</v>
      </c>
      <c r="O6" s="6">
        <v>1</v>
      </c>
      <c r="P6" s="2">
        <f>M6+0.05</f>
        <v>0.65</v>
      </c>
      <c r="Q6" s="2">
        <f t="shared" si="2"/>
        <v>0.65</v>
      </c>
      <c r="R6" s="6">
        <v>1</v>
      </c>
      <c r="S6" s="2">
        <f t="shared" si="3"/>
        <v>0.7000000000000001</v>
      </c>
      <c r="T6" s="2">
        <f t="shared" si="4"/>
        <v>0.7000000000000001</v>
      </c>
      <c r="U6" s="6"/>
      <c r="V6" s="2">
        <f t="shared" si="5"/>
        <v>0.7500000000000001</v>
      </c>
      <c r="W6" s="2">
        <f t="shared" si="6"/>
        <v>0</v>
      </c>
      <c r="X6" s="6">
        <v>2</v>
      </c>
      <c r="Y6" s="2">
        <f t="shared" si="7"/>
        <v>0.8000000000000002</v>
      </c>
      <c r="Z6" s="2">
        <f t="shared" si="8"/>
        <v>1.6000000000000003</v>
      </c>
      <c r="AA6" s="6"/>
      <c r="AB6" s="2">
        <f t="shared" si="9"/>
        <v>0.8500000000000002</v>
      </c>
      <c r="AC6" s="2">
        <f t="shared" si="10"/>
        <v>0</v>
      </c>
      <c r="AD6" s="6"/>
      <c r="AE6" s="2">
        <f t="shared" si="11"/>
        <v>0.9000000000000002</v>
      </c>
      <c r="AF6" s="2">
        <f t="shared" si="12"/>
        <v>0</v>
      </c>
      <c r="AG6" s="6"/>
      <c r="AH6" s="2">
        <f t="shared" si="13"/>
        <v>0.9500000000000003</v>
      </c>
      <c r="AI6" s="2">
        <f t="shared" si="14"/>
        <v>0</v>
      </c>
      <c r="AJ6" s="1"/>
      <c r="AK6" s="26" t="s">
        <v>6</v>
      </c>
      <c r="AL6" s="26">
        <f>I5+I6+L5+L6+O5+O6+R5+R6+U5+U6+X5+X6+AA5+AA6+AD5+AD6+AG5+AG6</f>
        <v>10</v>
      </c>
      <c r="AM6" s="6"/>
      <c r="AN6" s="6"/>
      <c r="AO6" s="6">
        <f>AM6*AM5</f>
        <v>0</v>
      </c>
      <c r="AP6" s="6"/>
      <c r="AQ6" s="6"/>
      <c r="AR6" s="6">
        <f>AP6*AP5</f>
        <v>0</v>
      </c>
      <c r="AS6" s="6">
        <v>1</v>
      </c>
      <c r="AT6" s="6"/>
      <c r="AU6" s="6">
        <f>AS6*AS5</f>
        <v>0.976</v>
      </c>
      <c r="AV6" s="6"/>
      <c r="AW6" s="6"/>
      <c r="AX6" s="6">
        <f>AV6*AV5</f>
        <v>0</v>
      </c>
      <c r="AY6" s="6"/>
      <c r="AZ6" s="6"/>
      <c r="BA6" s="6">
        <f>AY6*AY5</f>
        <v>0</v>
      </c>
      <c r="BB6" s="6"/>
      <c r="BC6" s="6"/>
      <c r="BD6" s="6">
        <f>BB6*BB5</f>
        <v>0</v>
      </c>
      <c r="BE6" s="6"/>
      <c r="BF6" s="6"/>
      <c r="BG6" s="6">
        <f>BE6*BE5</f>
        <v>0</v>
      </c>
      <c r="BH6" s="6"/>
      <c r="BI6" s="6"/>
      <c r="BJ6" s="6">
        <f>BH6*BH5</f>
        <v>0</v>
      </c>
      <c r="BK6" s="6"/>
      <c r="BL6" s="6"/>
      <c r="BM6" s="6">
        <f>BK6*BK5</f>
        <v>0</v>
      </c>
      <c r="BN6" s="6"/>
      <c r="BO6" s="1"/>
      <c r="BP6" s="1">
        <f>BM5+BM6+BJ6+BG6+BD6+BA6+AX6+AU6+AR6+AO6</f>
        <v>0.976</v>
      </c>
      <c r="BQ6" s="26">
        <f>AG6+AD6+AA6+X6+U6+R6+O6+L6+I6</f>
        <v>8</v>
      </c>
      <c r="BR6" s="6"/>
      <c r="BS6" s="6"/>
      <c r="BT6" s="6"/>
      <c r="BU6" s="6"/>
      <c r="BV6" s="6">
        <v>1</v>
      </c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3"/>
      <c r="CV6" s="48"/>
      <c r="CW6" s="76"/>
      <c r="CX6" s="76"/>
      <c r="CY6" s="76"/>
      <c r="CZ6" s="73"/>
      <c r="DA6" s="73"/>
      <c r="DB6" s="76"/>
      <c r="DC6" s="76"/>
      <c r="DD6" s="76"/>
      <c r="DE6" s="53"/>
      <c r="DF6" s="54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</row>
    <row r="7" spans="1:209" ht="12.75">
      <c r="A7" s="76"/>
      <c r="B7" s="76">
        <v>30</v>
      </c>
      <c r="C7" s="76">
        <v>9.55</v>
      </c>
      <c r="D7" s="76">
        <v>12.41</v>
      </c>
      <c r="E7" s="76">
        <f>(D7-C7)*60</f>
        <v>171.59999999999997</v>
      </c>
      <c r="F7" s="76">
        <v>0</v>
      </c>
      <c r="G7" s="53">
        <f>E7-F7</f>
        <v>171.59999999999997</v>
      </c>
      <c r="H7" s="1" t="s">
        <v>0</v>
      </c>
      <c r="I7" s="6"/>
      <c r="J7" s="2">
        <v>0.6</v>
      </c>
      <c r="K7" s="2">
        <f t="shared" si="0"/>
        <v>0</v>
      </c>
      <c r="L7" s="6"/>
      <c r="M7" s="2">
        <v>0.65</v>
      </c>
      <c r="N7" s="2">
        <f t="shared" si="1"/>
        <v>0</v>
      </c>
      <c r="O7" s="6"/>
      <c r="P7" s="2">
        <v>0.7</v>
      </c>
      <c r="Q7" s="2">
        <f t="shared" si="2"/>
        <v>0</v>
      </c>
      <c r="R7" s="6"/>
      <c r="S7" s="2">
        <f t="shared" si="3"/>
        <v>0.75</v>
      </c>
      <c r="T7" s="2">
        <f t="shared" si="4"/>
        <v>0</v>
      </c>
      <c r="U7" s="6"/>
      <c r="V7" s="2">
        <f t="shared" si="5"/>
        <v>0.8</v>
      </c>
      <c r="W7" s="2">
        <f t="shared" si="6"/>
        <v>0</v>
      </c>
      <c r="X7" s="6"/>
      <c r="Y7" s="2">
        <f t="shared" si="7"/>
        <v>0.8500000000000001</v>
      </c>
      <c r="Z7" s="2">
        <f t="shared" si="8"/>
        <v>0</v>
      </c>
      <c r="AA7" s="6">
        <v>1</v>
      </c>
      <c r="AB7" s="2">
        <f t="shared" si="9"/>
        <v>0.9000000000000001</v>
      </c>
      <c r="AC7" s="2">
        <f t="shared" si="10"/>
        <v>0.9000000000000001</v>
      </c>
      <c r="AD7" s="6">
        <v>1</v>
      </c>
      <c r="AE7" s="2">
        <f t="shared" si="11"/>
        <v>0.9500000000000002</v>
      </c>
      <c r="AF7" s="2">
        <f t="shared" si="12"/>
        <v>0.9500000000000002</v>
      </c>
      <c r="AG7" s="6">
        <v>3</v>
      </c>
      <c r="AH7" s="2">
        <f t="shared" si="13"/>
        <v>1.0000000000000002</v>
      </c>
      <c r="AI7" s="2">
        <f t="shared" si="14"/>
        <v>3.000000000000001</v>
      </c>
      <c r="AJ7" s="30">
        <f>(AI7+AF7+AC7+Z7+W7+T7+Q7+N7+K7+K8+N8+Q8+T8+W8+Z8+AC8+AF8+AI8)/AL8</f>
        <v>0.9583333333333336</v>
      </c>
      <c r="AK7" s="26" t="s">
        <v>7</v>
      </c>
      <c r="AL7" s="23" t="s">
        <v>22</v>
      </c>
      <c r="AM7" s="1">
        <v>1</v>
      </c>
      <c r="AN7" s="2"/>
      <c r="AO7" s="2"/>
      <c r="AP7" s="1">
        <v>0.997</v>
      </c>
      <c r="AQ7" s="2"/>
      <c r="AR7" s="2"/>
      <c r="AS7" s="1">
        <v>0.976</v>
      </c>
      <c r="AT7" s="2"/>
      <c r="AU7" s="2"/>
      <c r="AV7" s="1">
        <v>0.956</v>
      </c>
      <c r="AW7" s="2"/>
      <c r="AX7" s="2"/>
      <c r="AY7" s="1">
        <v>0.938</v>
      </c>
      <c r="AZ7" s="2"/>
      <c r="BA7" s="2"/>
      <c r="BB7" s="1">
        <v>0.922</v>
      </c>
      <c r="BC7" s="2"/>
      <c r="BD7" s="2"/>
      <c r="BE7" s="1">
        <v>0.907</v>
      </c>
      <c r="BF7" s="2"/>
      <c r="BG7" s="2"/>
      <c r="BH7" s="1">
        <v>0.894</v>
      </c>
      <c r="BI7" s="2"/>
      <c r="BJ7" s="2"/>
      <c r="BK7" s="1">
        <v>0.882</v>
      </c>
      <c r="BL7" s="2"/>
      <c r="BM7" s="2">
        <f>BN7*BN8</f>
        <v>0</v>
      </c>
      <c r="BN7" s="1">
        <v>0.877</v>
      </c>
      <c r="BO7" s="1"/>
      <c r="BP7" s="1"/>
      <c r="BQ7" s="23" t="s">
        <v>1</v>
      </c>
      <c r="BR7" s="3">
        <v>0.98</v>
      </c>
      <c r="BS7" s="3">
        <f>BR7*BR8</f>
        <v>0</v>
      </c>
      <c r="BT7" s="3">
        <v>0.97</v>
      </c>
      <c r="BU7" s="3">
        <f>BT7*BT8</f>
        <v>0.97</v>
      </c>
      <c r="BV7" s="3">
        <v>0.95</v>
      </c>
      <c r="BW7" s="3">
        <f>BV7*BV8</f>
        <v>0</v>
      </c>
      <c r="BX7" s="3">
        <v>0.94</v>
      </c>
      <c r="BY7" s="3">
        <f>BX7*BX8</f>
        <v>0</v>
      </c>
      <c r="BZ7" s="3">
        <v>0.93</v>
      </c>
      <c r="CA7" s="3">
        <f>BZ7*BZ8</f>
        <v>0</v>
      </c>
      <c r="CB7" s="3">
        <v>0.92</v>
      </c>
      <c r="CC7" s="3">
        <f>CB7*CB8</f>
        <v>0</v>
      </c>
      <c r="CD7" s="3">
        <v>0.91</v>
      </c>
      <c r="CE7" s="3">
        <f>CD7*CD8</f>
        <v>0</v>
      </c>
      <c r="CF7" s="3">
        <v>0.9</v>
      </c>
      <c r="CG7" s="3">
        <f>CF7*CF8</f>
        <v>0</v>
      </c>
      <c r="CH7" s="3">
        <v>0.88</v>
      </c>
      <c r="CI7" s="3">
        <f>CH7*CH8</f>
        <v>0</v>
      </c>
      <c r="CJ7" s="3">
        <v>0.87</v>
      </c>
      <c r="CK7" s="3">
        <f>CJ7*CJ8</f>
        <v>0</v>
      </c>
      <c r="CL7" s="3">
        <v>0.86</v>
      </c>
      <c r="CM7" s="3">
        <f>CL7*CL8</f>
        <v>0</v>
      </c>
      <c r="CN7" s="3">
        <v>0.85</v>
      </c>
      <c r="CO7" s="3">
        <f>CN7*CN8</f>
        <v>0</v>
      </c>
      <c r="CP7" s="3">
        <v>0.84</v>
      </c>
      <c r="CQ7" s="3">
        <f>CP7*CP8</f>
        <v>0</v>
      </c>
      <c r="CR7" s="3">
        <v>0.83</v>
      </c>
      <c r="CS7" s="3">
        <f>CR7*CR8</f>
        <v>0</v>
      </c>
      <c r="CT7" s="3">
        <v>0.82</v>
      </c>
      <c r="CU7" s="3">
        <f>CT7*CT8</f>
        <v>0</v>
      </c>
      <c r="CV7" s="48">
        <f>CU7+CS7+CQ7+CO7+CM7+CK7+CI7+CG7+CE7+CC7+CA7+BY7+BW7+BU7+BS7</f>
        <v>0.97</v>
      </c>
      <c r="CW7" s="76">
        <v>120</v>
      </c>
      <c r="CX7" s="72">
        <v>0</v>
      </c>
      <c r="CY7" s="76">
        <v>0</v>
      </c>
      <c r="CZ7" s="76"/>
      <c r="DA7" s="76"/>
      <c r="DB7" s="76">
        <v>60</v>
      </c>
      <c r="DC7" s="76">
        <v>60</v>
      </c>
      <c r="DD7" s="76"/>
      <c r="DE7" s="53">
        <f>CW7+CX7+CY7+CZ7+DA7+DB7+DC7+DD7</f>
        <v>240</v>
      </c>
      <c r="DF7" s="54">
        <f>(G7*AJ7*BP8*CV7)+DE7</f>
        <v>399.0379505</v>
      </c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</row>
    <row r="8" spans="1:209" s="16" customFormat="1" ht="13.5" thickBot="1">
      <c r="A8" s="76"/>
      <c r="B8" s="76"/>
      <c r="C8" s="76"/>
      <c r="D8" s="76"/>
      <c r="E8" s="76"/>
      <c r="F8" s="76"/>
      <c r="G8" s="53"/>
      <c r="H8" s="1" t="s">
        <v>1</v>
      </c>
      <c r="I8" s="6"/>
      <c r="J8" s="2">
        <v>0.55</v>
      </c>
      <c r="K8" s="2">
        <f t="shared" si="0"/>
        <v>0</v>
      </c>
      <c r="L8" s="6"/>
      <c r="M8" s="2">
        <v>0.6</v>
      </c>
      <c r="N8" s="2">
        <f t="shared" si="1"/>
        <v>0</v>
      </c>
      <c r="O8" s="6"/>
      <c r="P8" s="2">
        <f>M8+0.05</f>
        <v>0.65</v>
      </c>
      <c r="Q8" s="2">
        <f t="shared" si="2"/>
        <v>0</v>
      </c>
      <c r="R8" s="6"/>
      <c r="S8" s="2">
        <f t="shared" si="3"/>
        <v>0.7000000000000001</v>
      </c>
      <c r="T8" s="2">
        <f t="shared" si="4"/>
        <v>0</v>
      </c>
      <c r="U8" s="6"/>
      <c r="V8" s="2">
        <f t="shared" si="5"/>
        <v>0.7500000000000001</v>
      </c>
      <c r="W8" s="2">
        <f t="shared" si="6"/>
        <v>0</v>
      </c>
      <c r="X8" s="6"/>
      <c r="Y8" s="2">
        <f t="shared" si="7"/>
        <v>0.8000000000000002</v>
      </c>
      <c r="Z8" s="2">
        <f t="shared" si="8"/>
        <v>0</v>
      </c>
      <c r="AA8" s="6"/>
      <c r="AB8" s="2">
        <f t="shared" si="9"/>
        <v>0.8500000000000002</v>
      </c>
      <c r="AC8" s="2">
        <f t="shared" si="10"/>
        <v>0</v>
      </c>
      <c r="AD8" s="6">
        <v>1</v>
      </c>
      <c r="AE8" s="2">
        <f t="shared" si="11"/>
        <v>0.9000000000000002</v>
      </c>
      <c r="AF8" s="2">
        <f t="shared" si="12"/>
        <v>0.9000000000000002</v>
      </c>
      <c r="AG8" s="6"/>
      <c r="AH8" s="2">
        <f t="shared" si="13"/>
        <v>0.9500000000000003</v>
      </c>
      <c r="AI8" s="2">
        <f t="shared" si="14"/>
        <v>0</v>
      </c>
      <c r="AJ8" s="1"/>
      <c r="AK8" s="26" t="s">
        <v>6</v>
      </c>
      <c r="AL8" s="26">
        <f>I7+I8+L7+L8+O7+O8+R7+R8+U7+U8+X7+X8+AA7+AA8+AD7+AD8+AG7+AG8</f>
        <v>6</v>
      </c>
      <c r="AM8" s="6"/>
      <c r="AN8" s="6"/>
      <c r="AO8" s="6">
        <f>AM8*AM7</f>
        <v>0</v>
      </c>
      <c r="AP8" s="6">
        <v>1</v>
      </c>
      <c r="AQ8" s="6"/>
      <c r="AR8" s="6">
        <f>AP8*AP7</f>
        <v>0.997</v>
      </c>
      <c r="AS8" s="6"/>
      <c r="AT8" s="6"/>
      <c r="AU8" s="6">
        <f>AS8*AS7</f>
        <v>0</v>
      </c>
      <c r="AV8" s="6"/>
      <c r="AW8" s="6"/>
      <c r="AX8" s="6">
        <f>AV8*AV7</f>
        <v>0</v>
      </c>
      <c r="AY8" s="6"/>
      <c r="AZ8" s="6"/>
      <c r="BA8" s="6">
        <f>AY8*AY7</f>
        <v>0</v>
      </c>
      <c r="BB8" s="6"/>
      <c r="BC8" s="6"/>
      <c r="BD8" s="6">
        <f>BB8*BB7</f>
        <v>0</v>
      </c>
      <c r="BE8" s="6"/>
      <c r="BF8" s="6"/>
      <c r="BG8" s="6">
        <f>BE8*BE7</f>
        <v>0</v>
      </c>
      <c r="BH8" s="6"/>
      <c r="BI8" s="6"/>
      <c r="BJ8" s="6">
        <f>BH8*BH7</f>
        <v>0</v>
      </c>
      <c r="BK8" s="6"/>
      <c r="BL8" s="6"/>
      <c r="BM8" s="6">
        <f>BK8*BK7</f>
        <v>0</v>
      </c>
      <c r="BN8" s="6"/>
      <c r="BO8" s="1"/>
      <c r="BP8" s="1">
        <f>BM7+BM8+BJ8+BG8+BD8+BA8+AX8+AU8+AR8+AO8</f>
        <v>0.997</v>
      </c>
      <c r="BQ8" s="26">
        <f>AG8+AD8+AA8+X8+U8+R8+O8+L8+I8</f>
        <v>1</v>
      </c>
      <c r="BR8" s="6"/>
      <c r="BS8" s="6"/>
      <c r="BT8" s="6">
        <v>1</v>
      </c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3"/>
      <c r="CV8" s="48"/>
      <c r="CW8" s="76"/>
      <c r="CX8" s="73"/>
      <c r="CY8" s="76"/>
      <c r="CZ8" s="76"/>
      <c r="DA8" s="76"/>
      <c r="DB8" s="76"/>
      <c r="DC8" s="76"/>
      <c r="DD8" s="76"/>
      <c r="DE8" s="53"/>
      <c r="DF8" s="54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</row>
    <row r="9" spans="1:209" ht="12.75">
      <c r="A9" s="76"/>
      <c r="B9" s="76" t="s">
        <v>33</v>
      </c>
      <c r="C9" s="76">
        <v>10.05</v>
      </c>
      <c r="D9" s="76">
        <v>12.1</v>
      </c>
      <c r="E9" s="76">
        <f>(D9-C9)*60</f>
        <v>122.99999999999994</v>
      </c>
      <c r="F9" s="76">
        <v>0</v>
      </c>
      <c r="G9" s="53">
        <f>E9-F9</f>
        <v>122.99999999999994</v>
      </c>
      <c r="H9" s="1" t="s">
        <v>0</v>
      </c>
      <c r="I9" s="6"/>
      <c r="J9" s="2">
        <v>0.6</v>
      </c>
      <c r="K9" s="2">
        <f t="shared" si="0"/>
        <v>0</v>
      </c>
      <c r="L9" s="6"/>
      <c r="M9" s="2">
        <v>0.65</v>
      </c>
      <c r="N9" s="2">
        <f t="shared" si="1"/>
        <v>0</v>
      </c>
      <c r="O9" s="6"/>
      <c r="P9" s="2">
        <v>0.7</v>
      </c>
      <c r="Q9" s="2">
        <f t="shared" si="2"/>
        <v>0</v>
      </c>
      <c r="R9" s="6"/>
      <c r="S9" s="2">
        <f t="shared" si="3"/>
        <v>0.75</v>
      </c>
      <c r="T9" s="2">
        <f t="shared" si="4"/>
        <v>0</v>
      </c>
      <c r="U9" s="6"/>
      <c r="V9" s="2">
        <f t="shared" si="5"/>
        <v>0.8</v>
      </c>
      <c r="W9" s="2">
        <f t="shared" si="6"/>
        <v>0</v>
      </c>
      <c r="X9" s="6"/>
      <c r="Y9" s="2">
        <f t="shared" si="7"/>
        <v>0.8500000000000001</v>
      </c>
      <c r="Z9" s="2">
        <f t="shared" si="8"/>
        <v>0</v>
      </c>
      <c r="AA9" s="6"/>
      <c r="AB9" s="2">
        <f t="shared" si="9"/>
        <v>0.9000000000000001</v>
      </c>
      <c r="AC9" s="2">
        <f t="shared" si="10"/>
        <v>0</v>
      </c>
      <c r="AD9" s="6"/>
      <c r="AE9" s="2">
        <f t="shared" si="11"/>
        <v>0.9500000000000002</v>
      </c>
      <c r="AF9" s="2">
        <f t="shared" si="12"/>
        <v>0</v>
      </c>
      <c r="AG9" s="6"/>
      <c r="AH9" s="2">
        <f t="shared" si="13"/>
        <v>1.0000000000000002</v>
      </c>
      <c r="AI9" s="2">
        <f t="shared" si="14"/>
        <v>0</v>
      </c>
      <c r="AJ9" s="30" t="e">
        <f>(AI9+AF9+AC9+Z9+W9+T9+Q9+N9+K9+K10+N10+Q10+T10+W10+Z10+AC10+AF10+AI10)/AL10</f>
        <v>#DIV/0!</v>
      </c>
      <c r="AK9" s="26" t="s">
        <v>7</v>
      </c>
      <c r="AL9" s="23" t="s">
        <v>22</v>
      </c>
      <c r="AM9" s="1">
        <v>1</v>
      </c>
      <c r="AN9" s="2"/>
      <c r="AO9" s="2"/>
      <c r="AP9" s="1">
        <v>0.997</v>
      </c>
      <c r="AQ9" s="2"/>
      <c r="AR9" s="2"/>
      <c r="AS9" s="1">
        <v>0.976</v>
      </c>
      <c r="AT9" s="2"/>
      <c r="AU9" s="2"/>
      <c r="AV9" s="1">
        <v>0.956</v>
      </c>
      <c r="AW9" s="2"/>
      <c r="AX9" s="2"/>
      <c r="AY9" s="1">
        <v>0.938</v>
      </c>
      <c r="AZ9" s="2"/>
      <c r="BA9" s="2"/>
      <c r="BB9" s="1">
        <v>0.922</v>
      </c>
      <c r="BC9" s="2"/>
      <c r="BD9" s="2"/>
      <c r="BE9" s="1">
        <v>0.907</v>
      </c>
      <c r="BF9" s="2"/>
      <c r="BG9" s="2"/>
      <c r="BH9" s="1">
        <v>0.894</v>
      </c>
      <c r="BI9" s="2"/>
      <c r="BJ9" s="2"/>
      <c r="BK9" s="1">
        <v>0.882</v>
      </c>
      <c r="BL9" s="2"/>
      <c r="BM9" s="2">
        <f>BN9*BN10</f>
        <v>0</v>
      </c>
      <c r="BN9" s="1">
        <v>0.877</v>
      </c>
      <c r="BO9" s="1"/>
      <c r="BP9" s="1"/>
      <c r="BQ9" s="23" t="s">
        <v>1</v>
      </c>
      <c r="BR9" s="3">
        <v>0.98</v>
      </c>
      <c r="BS9" s="3" t="e">
        <f>BR9*BR10</f>
        <v>#VALUE!</v>
      </c>
      <c r="BT9" s="3">
        <v>0.97</v>
      </c>
      <c r="BU9" s="3">
        <f>BT9*BT10</f>
        <v>0</v>
      </c>
      <c r="BV9" s="3">
        <v>0.95</v>
      </c>
      <c r="BW9" s="3">
        <f>BV9*BV10</f>
        <v>0</v>
      </c>
      <c r="BX9" s="3">
        <v>0.94</v>
      </c>
      <c r="BY9" s="3">
        <f>BX9*BX10</f>
        <v>0</v>
      </c>
      <c r="BZ9" s="3">
        <v>0.93</v>
      </c>
      <c r="CA9" s="3">
        <f>BZ9*BZ10</f>
        <v>0</v>
      </c>
      <c r="CB9" s="3">
        <v>0.92</v>
      </c>
      <c r="CC9" s="3">
        <f>CB9*CB10</f>
        <v>0</v>
      </c>
      <c r="CD9" s="3">
        <v>0.91</v>
      </c>
      <c r="CE9" s="3">
        <f>CD9*CD10</f>
        <v>0</v>
      </c>
      <c r="CF9" s="3">
        <v>0.9</v>
      </c>
      <c r="CG9" s="3">
        <f>CF9*CF10</f>
        <v>0</v>
      </c>
      <c r="CH9" s="3">
        <v>0.88</v>
      </c>
      <c r="CI9" s="3">
        <f>CH9*CH10</f>
        <v>0</v>
      </c>
      <c r="CJ9" s="3">
        <v>0.87</v>
      </c>
      <c r="CK9" s="3">
        <f>CJ9*CJ10</f>
        <v>0</v>
      </c>
      <c r="CL9" s="3">
        <v>0.86</v>
      </c>
      <c r="CM9" s="3">
        <f>CL9*CL10</f>
        <v>0</v>
      </c>
      <c r="CN9" s="3">
        <v>0.85</v>
      </c>
      <c r="CO9" s="3">
        <f>CN9*CN10</f>
        <v>0</v>
      </c>
      <c r="CP9" s="3">
        <v>0.84</v>
      </c>
      <c r="CQ9" s="3">
        <f>CP9*CP10</f>
        <v>0</v>
      </c>
      <c r="CR9" s="3">
        <v>0.83</v>
      </c>
      <c r="CS9" s="3">
        <f>CR9*CR10</f>
        <v>0</v>
      </c>
      <c r="CT9" s="3">
        <v>0.82</v>
      </c>
      <c r="CU9" s="3">
        <f>CT9*CT10</f>
        <v>0</v>
      </c>
      <c r="CV9" s="48" t="e">
        <f>CU9+CS9+CQ9+CO9+CM9+CK9+CI9+CG9+CE9+CC9+CA9+BY9+BW9+BU9+BS9</f>
        <v>#VALUE!</v>
      </c>
      <c r="CW9" s="76">
        <v>60</v>
      </c>
      <c r="CX9" s="76">
        <v>0</v>
      </c>
      <c r="CY9" s="76">
        <v>0</v>
      </c>
      <c r="CZ9" s="76"/>
      <c r="DA9" s="72"/>
      <c r="DB9" s="76">
        <v>150</v>
      </c>
      <c r="DC9" s="76"/>
      <c r="DD9" s="76"/>
      <c r="DE9" s="53">
        <f>CW9+CX9+CY9+CZ9+DA9+DB9+DC9+DD9</f>
        <v>210</v>
      </c>
      <c r="DF9" s="54" t="e">
        <f>(G9*AJ9*BP10*CV9)+DE9</f>
        <v>#DIV/0!</v>
      </c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</row>
    <row r="10" spans="1:209" s="16" customFormat="1" ht="13.5" thickBot="1">
      <c r="A10" s="76"/>
      <c r="B10" s="76"/>
      <c r="C10" s="76"/>
      <c r="D10" s="76"/>
      <c r="E10" s="76"/>
      <c r="F10" s="76"/>
      <c r="G10" s="53"/>
      <c r="H10" s="1" t="s">
        <v>1</v>
      </c>
      <c r="I10" s="6"/>
      <c r="J10" s="2">
        <v>0.55</v>
      </c>
      <c r="K10" s="2">
        <f t="shared" si="0"/>
        <v>0</v>
      </c>
      <c r="L10" s="6"/>
      <c r="M10" s="2">
        <v>0.6</v>
      </c>
      <c r="N10" s="2">
        <f t="shared" si="1"/>
        <v>0</v>
      </c>
      <c r="O10" s="6"/>
      <c r="P10" s="2">
        <f>M10+0.05</f>
        <v>0.65</v>
      </c>
      <c r="Q10" s="2">
        <f t="shared" si="2"/>
        <v>0</v>
      </c>
      <c r="R10" s="6"/>
      <c r="S10" s="2">
        <f t="shared" si="3"/>
        <v>0.7000000000000001</v>
      </c>
      <c r="T10" s="2">
        <f t="shared" si="4"/>
        <v>0</v>
      </c>
      <c r="U10" s="6"/>
      <c r="V10" s="2">
        <f t="shared" si="5"/>
        <v>0.7500000000000001</v>
      </c>
      <c r="W10" s="2">
        <f t="shared" si="6"/>
        <v>0</v>
      </c>
      <c r="X10" s="6"/>
      <c r="Y10" s="2">
        <f t="shared" si="7"/>
        <v>0.8000000000000002</v>
      </c>
      <c r="Z10" s="2">
        <f t="shared" si="8"/>
        <v>0</v>
      </c>
      <c r="AA10" s="6"/>
      <c r="AB10" s="2">
        <f t="shared" si="9"/>
        <v>0.8500000000000002</v>
      </c>
      <c r="AC10" s="2">
        <f t="shared" si="10"/>
        <v>0</v>
      </c>
      <c r="AD10" s="6"/>
      <c r="AE10" s="2">
        <f t="shared" si="11"/>
        <v>0.9000000000000002</v>
      </c>
      <c r="AF10" s="2">
        <f t="shared" si="12"/>
        <v>0</v>
      </c>
      <c r="AG10" s="6"/>
      <c r="AH10" s="2">
        <f t="shared" si="13"/>
        <v>0.9500000000000003</v>
      </c>
      <c r="AI10" s="2">
        <f t="shared" si="14"/>
        <v>0</v>
      </c>
      <c r="AJ10" s="1"/>
      <c r="AK10" s="26" t="s">
        <v>6</v>
      </c>
      <c r="AL10" s="26">
        <f>I9+I10+L9+L10+O9+O10+R9+R10+U9+U10+X9+X10+AA9+AA10+AD9+AD10+AG9+AG10</f>
        <v>0</v>
      </c>
      <c r="AM10" s="6"/>
      <c r="AN10" s="6"/>
      <c r="AO10" s="6">
        <f>AM10*AM9</f>
        <v>0</v>
      </c>
      <c r="AP10" s="6"/>
      <c r="AQ10" s="6"/>
      <c r="AR10" s="6">
        <f>AP10*AP9</f>
        <v>0</v>
      </c>
      <c r="AS10" s="6"/>
      <c r="AT10" s="6"/>
      <c r="AU10" s="6">
        <f>AS10*AS9</f>
        <v>0</v>
      </c>
      <c r="AV10" s="6"/>
      <c r="AW10" s="6"/>
      <c r="AX10" s="6">
        <f>AV10*AV9</f>
        <v>0</v>
      </c>
      <c r="AY10" s="6"/>
      <c r="AZ10" s="6"/>
      <c r="BA10" s="6">
        <f>AY10*AY9</f>
        <v>0</v>
      </c>
      <c r="BB10" s="6"/>
      <c r="BC10" s="6"/>
      <c r="BD10" s="6">
        <f>BB10*BB9</f>
        <v>0</v>
      </c>
      <c r="BE10" s="6"/>
      <c r="BF10" s="6"/>
      <c r="BG10" s="6">
        <f>BE10*BE9</f>
        <v>0</v>
      </c>
      <c r="BH10" s="6"/>
      <c r="BI10" s="6"/>
      <c r="BJ10" s="6">
        <f>BH10*BH9</f>
        <v>0</v>
      </c>
      <c r="BK10" s="6"/>
      <c r="BL10" s="6"/>
      <c r="BM10" s="6">
        <f>BK10*BK9</f>
        <v>0</v>
      </c>
      <c r="BN10" s="6"/>
      <c r="BO10" s="1"/>
      <c r="BP10" s="1">
        <f>BM9+BM10+BJ10+BG10+BD10+BA10+AX10+AU10+AR10+AO10</f>
        <v>0</v>
      </c>
      <c r="BQ10" s="26">
        <f>AG10+AD10+AA10+X10+U10+R10+O10+L10+I10</f>
        <v>0</v>
      </c>
      <c r="BR10" s="6" t="s">
        <v>25</v>
      </c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3"/>
      <c r="CV10" s="48"/>
      <c r="CW10" s="76"/>
      <c r="CX10" s="76"/>
      <c r="CY10" s="76"/>
      <c r="CZ10" s="76"/>
      <c r="DA10" s="73"/>
      <c r="DB10" s="76"/>
      <c r="DC10" s="76"/>
      <c r="DD10" s="76"/>
      <c r="DE10" s="53"/>
      <c r="DF10" s="54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</row>
    <row r="11" spans="1:209" ht="12.75">
      <c r="A11" s="76"/>
      <c r="B11" s="76">
        <v>62</v>
      </c>
      <c r="C11" s="76">
        <v>9.3</v>
      </c>
      <c r="D11" s="76">
        <v>13.1</v>
      </c>
      <c r="E11" s="76">
        <f>(D11-C11)*60</f>
        <v>227.99999999999994</v>
      </c>
      <c r="F11" s="76">
        <v>0</v>
      </c>
      <c r="G11" s="53">
        <f>E11-F11</f>
        <v>227.99999999999994</v>
      </c>
      <c r="H11" s="1" t="s">
        <v>0</v>
      </c>
      <c r="I11" s="6"/>
      <c r="J11" s="2">
        <v>0.6</v>
      </c>
      <c r="K11" s="2">
        <f t="shared" si="0"/>
        <v>0</v>
      </c>
      <c r="L11" s="6"/>
      <c r="M11" s="2">
        <v>0.65</v>
      </c>
      <c r="N11" s="2">
        <f t="shared" si="1"/>
        <v>0</v>
      </c>
      <c r="O11" s="6">
        <v>1</v>
      </c>
      <c r="P11" s="2">
        <v>0.7</v>
      </c>
      <c r="Q11" s="2">
        <f t="shared" si="2"/>
        <v>0.7</v>
      </c>
      <c r="R11" s="6">
        <v>4</v>
      </c>
      <c r="S11" s="2">
        <f t="shared" si="3"/>
        <v>0.75</v>
      </c>
      <c r="T11" s="2">
        <f t="shared" si="4"/>
        <v>3</v>
      </c>
      <c r="U11" s="6"/>
      <c r="V11" s="2">
        <f t="shared" si="5"/>
        <v>0.8</v>
      </c>
      <c r="W11" s="2">
        <f t="shared" si="6"/>
        <v>0</v>
      </c>
      <c r="X11" s="6"/>
      <c r="Y11" s="2">
        <f t="shared" si="7"/>
        <v>0.8500000000000001</v>
      </c>
      <c r="Z11" s="2">
        <f t="shared" si="8"/>
        <v>0</v>
      </c>
      <c r="AA11" s="6">
        <v>2</v>
      </c>
      <c r="AB11" s="2">
        <f t="shared" si="9"/>
        <v>0.9000000000000001</v>
      </c>
      <c r="AC11" s="2">
        <f t="shared" si="10"/>
        <v>1.8000000000000003</v>
      </c>
      <c r="AD11" s="6">
        <v>1</v>
      </c>
      <c r="AE11" s="2">
        <f t="shared" si="11"/>
        <v>0.9500000000000002</v>
      </c>
      <c r="AF11" s="2">
        <f t="shared" si="12"/>
        <v>0.9500000000000002</v>
      </c>
      <c r="AG11" s="6"/>
      <c r="AH11" s="2">
        <f t="shared" si="13"/>
        <v>1.0000000000000002</v>
      </c>
      <c r="AI11" s="2">
        <f t="shared" si="14"/>
        <v>0</v>
      </c>
      <c r="AJ11" s="30">
        <f>(AI11+AF11+AC11+Z11+W11+T11+Q11+N11+K11+K12+N12+Q12+T12+W12+Z12+AC12+AF12+AI12)/AL12</f>
        <v>0.8099999999999999</v>
      </c>
      <c r="AK11" s="26" t="s">
        <v>7</v>
      </c>
      <c r="AL11" s="23" t="s">
        <v>22</v>
      </c>
      <c r="AM11" s="1">
        <v>1</v>
      </c>
      <c r="AN11" s="2"/>
      <c r="AO11" s="2"/>
      <c r="AP11" s="1">
        <v>0.997</v>
      </c>
      <c r="AQ11" s="2"/>
      <c r="AR11" s="2"/>
      <c r="AS11" s="1">
        <v>0.976</v>
      </c>
      <c r="AT11" s="2"/>
      <c r="AU11" s="2"/>
      <c r="AV11" s="1">
        <v>0.956</v>
      </c>
      <c r="AW11" s="2"/>
      <c r="AX11" s="2"/>
      <c r="AY11" s="1">
        <v>0.938</v>
      </c>
      <c r="AZ11" s="2"/>
      <c r="BA11" s="2"/>
      <c r="BB11" s="1">
        <v>0.922</v>
      </c>
      <c r="BC11" s="2"/>
      <c r="BD11" s="2"/>
      <c r="BE11" s="1">
        <v>0.907</v>
      </c>
      <c r="BF11" s="2"/>
      <c r="BG11" s="2"/>
      <c r="BH11" s="1">
        <v>0.894</v>
      </c>
      <c r="BI11" s="2"/>
      <c r="BJ11" s="2"/>
      <c r="BK11" s="1">
        <v>0.882</v>
      </c>
      <c r="BL11" s="2"/>
      <c r="BM11" s="2">
        <f>BN11*BN12</f>
        <v>0</v>
      </c>
      <c r="BN11" s="1">
        <v>0.877</v>
      </c>
      <c r="BO11" s="1"/>
      <c r="BP11" s="1"/>
      <c r="BQ11" s="23" t="s">
        <v>1</v>
      </c>
      <c r="BR11" s="3">
        <v>0.98</v>
      </c>
      <c r="BS11" s="3">
        <f>BR11*BR12</f>
        <v>0</v>
      </c>
      <c r="BT11" s="3">
        <v>0.97</v>
      </c>
      <c r="BU11" s="3">
        <f>BT11*BT12</f>
        <v>0.97</v>
      </c>
      <c r="BV11" s="3">
        <v>0.95</v>
      </c>
      <c r="BW11" s="3">
        <f>BV11*BV12</f>
        <v>0</v>
      </c>
      <c r="BX11" s="3">
        <v>0.94</v>
      </c>
      <c r="BY11" s="3">
        <f>BX11*BX12</f>
        <v>0</v>
      </c>
      <c r="BZ11" s="3">
        <v>0.93</v>
      </c>
      <c r="CA11" s="3">
        <f>BZ11*BZ12</f>
        <v>0</v>
      </c>
      <c r="CB11" s="3">
        <v>0.92</v>
      </c>
      <c r="CC11" s="3">
        <f>CB11*CB12</f>
        <v>0</v>
      </c>
      <c r="CD11" s="3">
        <v>0.91</v>
      </c>
      <c r="CE11" s="3">
        <f>CD11*CD12</f>
        <v>0</v>
      </c>
      <c r="CF11" s="3">
        <v>0.9</v>
      </c>
      <c r="CG11" s="3">
        <f>CF11*CF12</f>
        <v>0</v>
      </c>
      <c r="CH11" s="3">
        <v>0.88</v>
      </c>
      <c r="CI11" s="3">
        <f>CH11*CH12</f>
        <v>0</v>
      </c>
      <c r="CJ11" s="3">
        <v>0.87</v>
      </c>
      <c r="CK11" s="3">
        <f>CJ11*CJ12</f>
        <v>0</v>
      </c>
      <c r="CL11" s="3">
        <v>0.86</v>
      </c>
      <c r="CM11" s="3">
        <f>CL11*CL12</f>
        <v>0</v>
      </c>
      <c r="CN11" s="3">
        <v>0.85</v>
      </c>
      <c r="CO11" s="3">
        <f>CN11*CN12</f>
        <v>0</v>
      </c>
      <c r="CP11" s="3">
        <v>0.84</v>
      </c>
      <c r="CQ11" s="3">
        <f>CP11*CP12</f>
        <v>0</v>
      </c>
      <c r="CR11" s="3">
        <v>0.83</v>
      </c>
      <c r="CS11" s="3">
        <f>CR11*CR12</f>
        <v>0</v>
      </c>
      <c r="CT11" s="3">
        <v>0.82</v>
      </c>
      <c r="CU11" s="3">
        <f>CT11*CT12</f>
        <v>0</v>
      </c>
      <c r="CV11" s="48">
        <f>CU11+CS11+CQ11+CO11+CM11+CK11+CI11+CG11+CE11+CC11+CA11+BY11+BW11+BU11+BS11</f>
        <v>0.97</v>
      </c>
      <c r="CW11" s="77">
        <v>120</v>
      </c>
      <c r="CX11" s="77">
        <v>0</v>
      </c>
      <c r="CY11" s="77">
        <v>0</v>
      </c>
      <c r="CZ11" s="74"/>
      <c r="DA11" s="74"/>
      <c r="DB11" s="77">
        <v>60</v>
      </c>
      <c r="DC11" s="77"/>
      <c r="DD11" s="77"/>
      <c r="DE11" s="51">
        <f>CW11+CX11+CY11+CZ11+DA11+DB11+DC11+DD11</f>
        <v>180</v>
      </c>
      <c r="DF11" s="52">
        <f>(G11*AJ11*BP12*CV11)+DE11</f>
        <v>358.60218119999996</v>
      </c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</row>
    <row r="12" spans="1:110" s="43" customFormat="1" ht="12.75">
      <c r="A12" s="76"/>
      <c r="B12" s="76"/>
      <c r="C12" s="76"/>
      <c r="D12" s="76"/>
      <c r="E12" s="76"/>
      <c r="F12" s="76"/>
      <c r="G12" s="53"/>
      <c r="H12" s="1" t="s">
        <v>1</v>
      </c>
      <c r="I12" s="6"/>
      <c r="J12" s="2">
        <v>0.55</v>
      </c>
      <c r="K12" s="2">
        <f t="shared" si="0"/>
        <v>0</v>
      </c>
      <c r="L12" s="6"/>
      <c r="M12" s="2">
        <v>0.6</v>
      </c>
      <c r="N12" s="2">
        <f t="shared" si="1"/>
        <v>0</v>
      </c>
      <c r="O12" s="6"/>
      <c r="P12" s="2">
        <f>M12+0.05</f>
        <v>0.65</v>
      </c>
      <c r="Q12" s="2">
        <f t="shared" si="2"/>
        <v>0</v>
      </c>
      <c r="R12" s="6"/>
      <c r="S12" s="2">
        <f t="shared" si="3"/>
        <v>0.7000000000000001</v>
      </c>
      <c r="T12" s="2">
        <f t="shared" si="4"/>
        <v>0</v>
      </c>
      <c r="U12" s="6">
        <v>1</v>
      </c>
      <c r="V12" s="2">
        <f t="shared" si="5"/>
        <v>0.7500000000000001</v>
      </c>
      <c r="W12" s="2">
        <f t="shared" si="6"/>
        <v>0.7500000000000001</v>
      </c>
      <c r="X12" s="6"/>
      <c r="Y12" s="2">
        <f t="shared" si="7"/>
        <v>0.8000000000000002</v>
      </c>
      <c r="Z12" s="2">
        <f t="shared" si="8"/>
        <v>0</v>
      </c>
      <c r="AA12" s="6"/>
      <c r="AB12" s="2">
        <f t="shared" si="9"/>
        <v>0.8500000000000002</v>
      </c>
      <c r="AC12" s="2">
        <f t="shared" si="10"/>
        <v>0</v>
      </c>
      <c r="AD12" s="6">
        <v>1</v>
      </c>
      <c r="AE12" s="2">
        <f t="shared" si="11"/>
        <v>0.9000000000000002</v>
      </c>
      <c r="AF12" s="2">
        <f t="shared" si="12"/>
        <v>0.9000000000000002</v>
      </c>
      <c r="AG12" s="6"/>
      <c r="AH12" s="2">
        <f t="shared" si="13"/>
        <v>0.9500000000000003</v>
      </c>
      <c r="AI12" s="2">
        <f t="shared" si="14"/>
        <v>0</v>
      </c>
      <c r="AJ12" s="1"/>
      <c r="AK12" s="26" t="s">
        <v>6</v>
      </c>
      <c r="AL12" s="26">
        <f>I11+I12+L11+L12+O11+O12+R11+R12+U11+U12+X11+X12+AA11+AA12+AD11+AD12+AG11+AG12</f>
        <v>10</v>
      </c>
      <c r="AM12" s="6"/>
      <c r="AN12" s="6"/>
      <c r="AO12" s="6">
        <f>AM12*AM11</f>
        <v>0</v>
      </c>
      <c r="AP12" s="6">
        <v>1</v>
      </c>
      <c r="AQ12" s="6"/>
      <c r="AR12" s="6">
        <f>AP12*AP11</f>
        <v>0.997</v>
      </c>
      <c r="AS12" s="6"/>
      <c r="AT12" s="6"/>
      <c r="AU12" s="6">
        <f>AS12*AS11</f>
        <v>0</v>
      </c>
      <c r="AV12" s="6"/>
      <c r="AW12" s="6"/>
      <c r="AX12" s="6">
        <f>AV12*AV11</f>
        <v>0</v>
      </c>
      <c r="AY12" s="6"/>
      <c r="AZ12" s="6"/>
      <c r="BA12" s="6">
        <f>AY12*AY11</f>
        <v>0</v>
      </c>
      <c r="BB12" s="6"/>
      <c r="BC12" s="6"/>
      <c r="BD12" s="6">
        <f>BB12*BB11</f>
        <v>0</v>
      </c>
      <c r="BE12" s="6"/>
      <c r="BF12" s="6"/>
      <c r="BG12" s="6">
        <f>BE12*BE11</f>
        <v>0</v>
      </c>
      <c r="BH12" s="6"/>
      <c r="BI12" s="6"/>
      <c r="BJ12" s="6">
        <f>BH12*BH11</f>
        <v>0</v>
      </c>
      <c r="BK12" s="6"/>
      <c r="BL12" s="6"/>
      <c r="BM12" s="6">
        <f>BK12*BK11</f>
        <v>0</v>
      </c>
      <c r="BN12" s="6"/>
      <c r="BO12" s="1"/>
      <c r="BP12" s="1">
        <f>BM11+BM12+BJ12+BG12+BD12+BA12+AX12+AU12+AR12+AO12</f>
        <v>0.997</v>
      </c>
      <c r="BQ12" s="26">
        <f>AG12+AD12+AA12+X12+U12+R12+O12+L12+I12</f>
        <v>2</v>
      </c>
      <c r="BR12" s="6"/>
      <c r="BS12" s="6"/>
      <c r="BT12" s="6">
        <v>1</v>
      </c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3"/>
      <c r="CV12" s="48"/>
      <c r="CW12" s="77"/>
      <c r="CX12" s="77"/>
      <c r="CY12" s="77"/>
      <c r="CZ12" s="75"/>
      <c r="DA12" s="75"/>
      <c r="DB12" s="77"/>
      <c r="DC12" s="77"/>
      <c r="DD12" s="77"/>
      <c r="DE12" s="51"/>
      <c r="DF12" s="52"/>
    </row>
    <row r="13" spans="1:110" s="43" customFormat="1" ht="12.75">
      <c r="A13" s="64"/>
      <c r="B13" s="64"/>
      <c r="C13" s="64"/>
      <c r="D13" s="64"/>
      <c r="E13" s="64"/>
      <c r="F13" s="64"/>
      <c r="G13" s="78"/>
      <c r="I13" s="44"/>
      <c r="J13" s="45"/>
      <c r="K13" s="45"/>
      <c r="L13" s="44"/>
      <c r="M13" s="45"/>
      <c r="N13" s="45"/>
      <c r="O13" s="44"/>
      <c r="P13" s="45"/>
      <c r="Q13" s="45"/>
      <c r="R13" s="44"/>
      <c r="S13" s="45"/>
      <c r="T13" s="45"/>
      <c r="U13" s="44"/>
      <c r="V13" s="45"/>
      <c r="W13" s="45"/>
      <c r="X13" s="44"/>
      <c r="Y13" s="45"/>
      <c r="Z13" s="45"/>
      <c r="AA13" s="44"/>
      <c r="AB13" s="45"/>
      <c r="AC13" s="45"/>
      <c r="AD13" s="44"/>
      <c r="AE13" s="45"/>
      <c r="AF13" s="45"/>
      <c r="AG13" s="44"/>
      <c r="AH13" s="45"/>
      <c r="AI13" s="45"/>
      <c r="AJ13" s="42"/>
      <c r="AK13" s="46"/>
      <c r="AL13" s="42"/>
      <c r="AN13" s="45"/>
      <c r="AO13" s="45"/>
      <c r="AQ13" s="45"/>
      <c r="AR13" s="45"/>
      <c r="AT13" s="45"/>
      <c r="AU13" s="45"/>
      <c r="AW13" s="45"/>
      <c r="AX13" s="45"/>
      <c r="AZ13" s="45"/>
      <c r="BA13" s="45"/>
      <c r="BC13" s="45"/>
      <c r="BD13" s="45"/>
      <c r="BF13" s="45"/>
      <c r="BG13" s="45"/>
      <c r="BI13" s="45"/>
      <c r="BJ13" s="45"/>
      <c r="BL13" s="45"/>
      <c r="BM13" s="45"/>
      <c r="BQ13" s="42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14"/>
      <c r="CW13" s="14"/>
      <c r="CX13" s="14"/>
      <c r="CY13" s="14"/>
      <c r="CZ13" s="14"/>
      <c r="DA13" s="14"/>
      <c r="DB13" s="64"/>
      <c r="DC13" s="64"/>
      <c r="DD13" s="64"/>
      <c r="DE13" s="78"/>
      <c r="DF13" s="79"/>
    </row>
    <row r="14" spans="1:110" s="43" customFormat="1" ht="12.75">
      <c r="A14" s="64"/>
      <c r="B14" s="64"/>
      <c r="C14" s="64"/>
      <c r="D14" s="64"/>
      <c r="E14" s="64"/>
      <c r="F14" s="64"/>
      <c r="G14" s="78"/>
      <c r="I14" s="44"/>
      <c r="J14" s="45"/>
      <c r="K14" s="45"/>
      <c r="L14" s="44"/>
      <c r="M14" s="45"/>
      <c r="N14" s="45"/>
      <c r="O14" s="44"/>
      <c r="P14" s="45"/>
      <c r="Q14" s="45"/>
      <c r="R14" s="44"/>
      <c r="S14" s="45"/>
      <c r="T14" s="45"/>
      <c r="U14" s="44"/>
      <c r="V14" s="45"/>
      <c r="W14" s="45"/>
      <c r="X14" s="44"/>
      <c r="Y14" s="45"/>
      <c r="Z14" s="45"/>
      <c r="AA14" s="44"/>
      <c r="AB14" s="45"/>
      <c r="AC14" s="45"/>
      <c r="AD14" s="44"/>
      <c r="AE14" s="45"/>
      <c r="AF14" s="45"/>
      <c r="AG14" s="44"/>
      <c r="AH14" s="45"/>
      <c r="AI14" s="45"/>
      <c r="AK14" s="46"/>
      <c r="AL14" s="46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Q14" s="46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"/>
      <c r="CV14" s="14"/>
      <c r="CW14" s="14"/>
      <c r="CX14" s="14"/>
      <c r="CY14" s="14"/>
      <c r="CZ14" s="14"/>
      <c r="DA14" s="14"/>
      <c r="DB14" s="64"/>
      <c r="DC14" s="64"/>
      <c r="DD14" s="64"/>
      <c r="DE14" s="78"/>
      <c r="DF14" s="79"/>
    </row>
    <row r="15" spans="1:110" s="43" customFormat="1" ht="12.75">
      <c r="A15" s="64"/>
      <c r="B15" s="64"/>
      <c r="C15" s="64"/>
      <c r="D15" s="64"/>
      <c r="E15" s="64"/>
      <c r="F15" s="64"/>
      <c r="G15" s="78"/>
      <c r="I15" s="44"/>
      <c r="J15" s="45"/>
      <c r="K15" s="45"/>
      <c r="L15" s="44"/>
      <c r="M15" s="45"/>
      <c r="N15" s="45"/>
      <c r="O15" s="44"/>
      <c r="P15" s="45"/>
      <c r="Q15" s="45"/>
      <c r="R15" s="44"/>
      <c r="S15" s="45"/>
      <c r="T15" s="45"/>
      <c r="U15" s="44"/>
      <c r="V15" s="45"/>
      <c r="W15" s="45"/>
      <c r="X15" s="44"/>
      <c r="Y15" s="45"/>
      <c r="Z15" s="45"/>
      <c r="AA15" s="44"/>
      <c r="AB15" s="45"/>
      <c r="AC15" s="45"/>
      <c r="AD15" s="44"/>
      <c r="AE15" s="45"/>
      <c r="AF15" s="45"/>
      <c r="AG15" s="44"/>
      <c r="AH15" s="45"/>
      <c r="AI15" s="45"/>
      <c r="AJ15" s="47"/>
      <c r="AK15" s="46"/>
      <c r="AL15" s="42"/>
      <c r="AN15" s="45"/>
      <c r="AO15" s="45"/>
      <c r="AQ15" s="45"/>
      <c r="AR15" s="45"/>
      <c r="AT15" s="45"/>
      <c r="AU15" s="45"/>
      <c r="AW15" s="45"/>
      <c r="AX15" s="45"/>
      <c r="AZ15" s="45"/>
      <c r="BA15" s="45"/>
      <c r="BC15" s="45"/>
      <c r="BD15" s="45"/>
      <c r="BF15" s="45"/>
      <c r="BG15" s="45"/>
      <c r="BI15" s="45"/>
      <c r="BJ15" s="45"/>
      <c r="BL15" s="45"/>
      <c r="BM15" s="45"/>
      <c r="BQ15" s="42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14"/>
      <c r="CW15" s="64"/>
      <c r="CX15" s="14"/>
      <c r="CY15" s="64"/>
      <c r="CZ15" s="64"/>
      <c r="DA15" s="64"/>
      <c r="DB15" s="64"/>
      <c r="DC15" s="64"/>
      <c r="DD15" s="64"/>
      <c r="DE15" s="78"/>
      <c r="DF15" s="79"/>
    </row>
    <row r="16" spans="1:110" s="43" customFormat="1" ht="12.75">
      <c r="A16" s="64"/>
      <c r="B16" s="64"/>
      <c r="C16" s="64"/>
      <c r="D16" s="64"/>
      <c r="E16" s="64"/>
      <c r="F16" s="64"/>
      <c r="G16" s="78"/>
      <c r="I16" s="44"/>
      <c r="J16" s="45"/>
      <c r="K16" s="45"/>
      <c r="L16" s="44"/>
      <c r="M16" s="45"/>
      <c r="N16" s="45"/>
      <c r="O16" s="44"/>
      <c r="P16" s="45"/>
      <c r="Q16" s="45"/>
      <c r="R16" s="44"/>
      <c r="S16" s="45"/>
      <c r="T16" s="45"/>
      <c r="U16" s="44"/>
      <c r="V16" s="45"/>
      <c r="W16" s="45"/>
      <c r="X16" s="44"/>
      <c r="Y16" s="45"/>
      <c r="Z16" s="45"/>
      <c r="AA16" s="44"/>
      <c r="AB16" s="45"/>
      <c r="AC16" s="45"/>
      <c r="AD16" s="44"/>
      <c r="AE16" s="45"/>
      <c r="AF16" s="45"/>
      <c r="AG16" s="44"/>
      <c r="AH16" s="45"/>
      <c r="AI16" s="45"/>
      <c r="AK16" s="46"/>
      <c r="AL16" s="46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Q16" s="46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"/>
      <c r="CV16" s="14"/>
      <c r="CW16" s="64"/>
      <c r="CX16" s="14"/>
      <c r="CY16" s="64"/>
      <c r="CZ16" s="64"/>
      <c r="DA16" s="64"/>
      <c r="DB16" s="64"/>
      <c r="DC16" s="64"/>
      <c r="DD16" s="64"/>
      <c r="DE16" s="78"/>
      <c r="DF16" s="79"/>
    </row>
    <row r="17" spans="1:110" s="43" customFormat="1" ht="12.75">
      <c r="A17" s="64"/>
      <c r="B17" s="64"/>
      <c r="C17" s="64"/>
      <c r="D17" s="64"/>
      <c r="E17" s="64"/>
      <c r="F17" s="64"/>
      <c r="G17" s="78"/>
      <c r="I17" s="44"/>
      <c r="J17" s="45"/>
      <c r="K17" s="45"/>
      <c r="L17" s="44"/>
      <c r="M17" s="45"/>
      <c r="N17" s="45"/>
      <c r="O17" s="44"/>
      <c r="P17" s="45"/>
      <c r="Q17" s="45"/>
      <c r="R17" s="44"/>
      <c r="S17" s="45"/>
      <c r="T17" s="45"/>
      <c r="U17" s="44"/>
      <c r="V17" s="45"/>
      <c r="W17" s="45"/>
      <c r="X17" s="44"/>
      <c r="Y17" s="45"/>
      <c r="Z17" s="45"/>
      <c r="AA17" s="44"/>
      <c r="AB17" s="45"/>
      <c r="AC17" s="45"/>
      <c r="AD17" s="44"/>
      <c r="AE17" s="45"/>
      <c r="AF17" s="45"/>
      <c r="AG17" s="44"/>
      <c r="AH17" s="45"/>
      <c r="AI17" s="45"/>
      <c r="AJ17" s="47"/>
      <c r="AK17" s="46"/>
      <c r="AL17" s="42"/>
      <c r="AN17" s="45"/>
      <c r="AO17" s="45"/>
      <c r="AQ17" s="45"/>
      <c r="AR17" s="45"/>
      <c r="AT17" s="45"/>
      <c r="AU17" s="45"/>
      <c r="AW17" s="45"/>
      <c r="AX17" s="45"/>
      <c r="AZ17" s="45"/>
      <c r="BA17" s="45"/>
      <c r="BC17" s="45"/>
      <c r="BD17" s="45"/>
      <c r="BF17" s="45"/>
      <c r="BG17" s="45"/>
      <c r="BI17" s="45"/>
      <c r="BJ17" s="45"/>
      <c r="BL17" s="45"/>
      <c r="BM17" s="45"/>
      <c r="BQ17" s="42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14"/>
      <c r="CW17" s="64"/>
      <c r="CX17" s="64"/>
      <c r="CY17" s="64"/>
      <c r="CZ17" s="64"/>
      <c r="DA17" s="14"/>
      <c r="DB17" s="64"/>
      <c r="DC17" s="64"/>
      <c r="DD17" s="64"/>
      <c r="DE17" s="78"/>
      <c r="DF17" s="79"/>
    </row>
    <row r="18" spans="1:110" s="43" customFormat="1" ht="12.75">
      <c r="A18" s="64"/>
      <c r="B18" s="64"/>
      <c r="C18" s="64"/>
      <c r="D18" s="64"/>
      <c r="E18" s="64"/>
      <c r="F18" s="64"/>
      <c r="G18" s="78"/>
      <c r="I18" s="44"/>
      <c r="J18" s="45"/>
      <c r="K18" s="45"/>
      <c r="L18" s="44"/>
      <c r="M18" s="45"/>
      <c r="N18" s="45"/>
      <c r="O18" s="44"/>
      <c r="P18" s="45"/>
      <c r="Q18" s="45"/>
      <c r="R18" s="44"/>
      <c r="S18" s="45"/>
      <c r="T18" s="45"/>
      <c r="U18" s="44"/>
      <c r="V18" s="45"/>
      <c r="W18" s="45"/>
      <c r="X18" s="44"/>
      <c r="Y18" s="45"/>
      <c r="Z18" s="45"/>
      <c r="AA18" s="44"/>
      <c r="AB18" s="45"/>
      <c r="AC18" s="45"/>
      <c r="AD18" s="44"/>
      <c r="AE18" s="45"/>
      <c r="AF18" s="45"/>
      <c r="AG18" s="44"/>
      <c r="AH18" s="45"/>
      <c r="AI18" s="45"/>
      <c r="AK18" s="46"/>
      <c r="AL18" s="46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Q18" s="46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"/>
      <c r="CV18" s="14"/>
      <c r="CW18" s="64"/>
      <c r="CX18" s="64"/>
      <c r="CY18" s="64"/>
      <c r="CZ18" s="64"/>
      <c r="DA18" s="14"/>
      <c r="DB18" s="64"/>
      <c r="DC18" s="64"/>
      <c r="DD18" s="64"/>
      <c r="DE18" s="78"/>
      <c r="DF18" s="79"/>
    </row>
    <row r="19" spans="1:110" s="43" customFormat="1" ht="12.75">
      <c r="A19" s="64"/>
      <c r="B19" s="64"/>
      <c r="C19" s="64"/>
      <c r="D19" s="64"/>
      <c r="E19" s="64"/>
      <c r="F19" s="64"/>
      <c r="G19" s="42"/>
      <c r="I19" s="44"/>
      <c r="J19" s="45"/>
      <c r="K19" s="45"/>
      <c r="L19" s="44"/>
      <c r="M19" s="45"/>
      <c r="N19" s="45"/>
      <c r="O19" s="44"/>
      <c r="P19" s="45"/>
      <c r="Q19" s="45"/>
      <c r="R19" s="44"/>
      <c r="S19" s="45"/>
      <c r="T19" s="45"/>
      <c r="U19" s="44"/>
      <c r="V19" s="45"/>
      <c r="W19" s="45"/>
      <c r="X19" s="44"/>
      <c r="Y19" s="45"/>
      <c r="Z19" s="45"/>
      <c r="AA19" s="44"/>
      <c r="AB19" s="45"/>
      <c r="AC19" s="45"/>
      <c r="AD19" s="44"/>
      <c r="AE19" s="45"/>
      <c r="AF19" s="45"/>
      <c r="AG19" s="44"/>
      <c r="AH19" s="45"/>
      <c r="AI19" s="45"/>
      <c r="AJ19" s="42"/>
      <c r="AK19" s="46"/>
      <c r="AL19" s="42"/>
      <c r="AN19" s="45"/>
      <c r="AO19" s="45"/>
      <c r="AQ19" s="45"/>
      <c r="AR19" s="45"/>
      <c r="AT19" s="45"/>
      <c r="AU19" s="45"/>
      <c r="AW19" s="45"/>
      <c r="AX19" s="45"/>
      <c r="AZ19" s="45"/>
      <c r="BA19" s="45"/>
      <c r="BC19" s="45"/>
      <c r="BD19" s="45"/>
      <c r="BF19" s="45"/>
      <c r="BG19" s="45"/>
      <c r="BI19" s="45"/>
      <c r="BJ19" s="45"/>
      <c r="BL19" s="45"/>
      <c r="BM19" s="45"/>
      <c r="BQ19" s="42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14"/>
      <c r="CW19" s="64"/>
      <c r="CX19" s="64"/>
      <c r="CY19" s="64"/>
      <c r="CZ19" s="14"/>
      <c r="DA19" s="14"/>
      <c r="DB19" s="64"/>
      <c r="DC19" s="64"/>
      <c r="DD19" s="64"/>
      <c r="DE19" s="78"/>
      <c r="DF19" s="79"/>
    </row>
    <row r="20" spans="1:110" s="43" customFormat="1" ht="12.75">
      <c r="A20" s="64"/>
      <c r="B20" s="64"/>
      <c r="C20" s="64"/>
      <c r="D20" s="64"/>
      <c r="E20" s="64"/>
      <c r="F20" s="64"/>
      <c r="G20" s="42"/>
      <c r="I20" s="44"/>
      <c r="J20" s="45"/>
      <c r="K20" s="45"/>
      <c r="L20" s="44"/>
      <c r="M20" s="45"/>
      <c r="N20" s="45"/>
      <c r="O20" s="44"/>
      <c r="P20" s="45"/>
      <c r="Q20" s="45"/>
      <c r="R20" s="44"/>
      <c r="S20" s="45"/>
      <c r="T20" s="45"/>
      <c r="U20" s="44"/>
      <c r="V20" s="45"/>
      <c r="W20" s="45"/>
      <c r="X20" s="44"/>
      <c r="Y20" s="45"/>
      <c r="Z20" s="45"/>
      <c r="AA20" s="44"/>
      <c r="AB20" s="45"/>
      <c r="AC20" s="45"/>
      <c r="AD20" s="44"/>
      <c r="AE20" s="45"/>
      <c r="AF20" s="45"/>
      <c r="AG20" s="44"/>
      <c r="AH20" s="45"/>
      <c r="AI20" s="45"/>
      <c r="AK20" s="46"/>
      <c r="AL20" s="46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Q20" s="46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"/>
      <c r="CV20" s="14"/>
      <c r="CW20" s="64"/>
      <c r="CX20" s="64"/>
      <c r="CY20" s="64"/>
      <c r="CZ20" s="14"/>
      <c r="DA20" s="14"/>
      <c r="DB20" s="64"/>
      <c r="DC20" s="64"/>
      <c r="DD20" s="64"/>
      <c r="DE20" s="78"/>
      <c r="DF20" s="79"/>
    </row>
    <row r="21" spans="1:110" s="43" customFormat="1" ht="12.75">
      <c r="A21" s="64"/>
      <c r="B21" s="64"/>
      <c r="C21" s="64"/>
      <c r="D21" s="64"/>
      <c r="E21" s="14"/>
      <c r="F21" s="14"/>
      <c r="G21" s="78"/>
      <c r="I21" s="44"/>
      <c r="J21" s="45"/>
      <c r="K21" s="45"/>
      <c r="L21" s="44"/>
      <c r="M21" s="45"/>
      <c r="N21" s="45"/>
      <c r="O21" s="44"/>
      <c r="P21" s="45"/>
      <c r="Q21" s="45"/>
      <c r="R21" s="44"/>
      <c r="S21" s="45"/>
      <c r="T21" s="45"/>
      <c r="U21" s="44"/>
      <c r="V21" s="45"/>
      <c r="W21" s="45"/>
      <c r="X21" s="44"/>
      <c r="Y21" s="45"/>
      <c r="Z21" s="45"/>
      <c r="AA21" s="44"/>
      <c r="AB21" s="45"/>
      <c r="AC21" s="45"/>
      <c r="AD21" s="44"/>
      <c r="AE21" s="45"/>
      <c r="AF21" s="45"/>
      <c r="AG21" s="44"/>
      <c r="AH21" s="45"/>
      <c r="AI21" s="45"/>
      <c r="AJ21" s="47"/>
      <c r="AK21" s="46"/>
      <c r="AL21" s="42"/>
      <c r="AN21" s="45"/>
      <c r="AO21" s="45"/>
      <c r="AQ21" s="45"/>
      <c r="AR21" s="45"/>
      <c r="AT21" s="45"/>
      <c r="AU21" s="45"/>
      <c r="AW21" s="45"/>
      <c r="AX21" s="45"/>
      <c r="AZ21" s="45"/>
      <c r="BA21" s="45"/>
      <c r="BC21" s="45"/>
      <c r="BD21" s="45"/>
      <c r="BF21" s="45"/>
      <c r="BG21" s="45"/>
      <c r="BI21" s="45"/>
      <c r="BJ21" s="45"/>
      <c r="BL21" s="45"/>
      <c r="BM21" s="45"/>
      <c r="BQ21" s="42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14"/>
      <c r="CW21" s="64"/>
      <c r="CX21" s="64"/>
      <c r="CY21" s="64"/>
      <c r="CZ21" s="14"/>
      <c r="DA21" s="14"/>
      <c r="DB21" s="64"/>
      <c r="DC21" s="64"/>
      <c r="DD21" s="64"/>
      <c r="DE21" s="78"/>
      <c r="DF21" s="79"/>
    </row>
    <row r="22" spans="1:110" s="43" customFormat="1" ht="12.75">
      <c r="A22" s="64"/>
      <c r="B22" s="64"/>
      <c r="C22" s="64"/>
      <c r="D22" s="64"/>
      <c r="E22" s="14"/>
      <c r="F22" s="14"/>
      <c r="G22" s="78"/>
      <c r="I22" s="44"/>
      <c r="J22" s="45"/>
      <c r="K22" s="45"/>
      <c r="L22" s="44"/>
      <c r="M22" s="45"/>
      <c r="N22" s="45"/>
      <c r="O22" s="44"/>
      <c r="P22" s="45"/>
      <c r="Q22" s="45"/>
      <c r="R22" s="44"/>
      <c r="S22" s="45"/>
      <c r="T22" s="45"/>
      <c r="U22" s="44"/>
      <c r="V22" s="45"/>
      <c r="W22" s="45"/>
      <c r="X22" s="44"/>
      <c r="Y22" s="45"/>
      <c r="Z22" s="45"/>
      <c r="AA22" s="44"/>
      <c r="AB22" s="45"/>
      <c r="AC22" s="45"/>
      <c r="AD22" s="44"/>
      <c r="AE22" s="45"/>
      <c r="AF22" s="45"/>
      <c r="AG22" s="44"/>
      <c r="AH22" s="45"/>
      <c r="AI22" s="45"/>
      <c r="AK22" s="46"/>
      <c r="AL22" s="46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Q22" s="46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"/>
      <c r="CV22" s="14"/>
      <c r="CW22" s="64"/>
      <c r="CX22" s="64"/>
      <c r="CY22" s="64"/>
      <c r="CZ22" s="14"/>
      <c r="DA22" s="14"/>
      <c r="DB22" s="64"/>
      <c r="DC22" s="64"/>
      <c r="DD22" s="64"/>
      <c r="DE22" s="78"/>
      <c r="DF22" s="79"/>
    </row>
    <row r="23" spans="1:110" s="43" customFormat="1" ht="12.75">
      <c r="A23" s="64"/>
      <c r="B23" s="64"/>
      <c r="C23" s="64"/>
      <c r="D23" s="64"/>
      <c r="E23" s="64"/>
      <c r="F23" s="64"/>
      <c r="G23" s="42"/>
      <c r="I23" s="44"/>
      <c r="J23" s="45"/>
      <c r="K23" s="45"/>
      <c r="L23" s="44"/>
      <c r="M23" s="45"/>
      <c r="N23" s="45"/>
      <c r="O23" s="44"/>
      <c r="P23" s="45"/>
      <c r="Q23" s="45"/>
      <c r="R23" s="44"/>
      <c r="S23" s="45"/>
      <c r="T23" s="45"/>
      <c r="U23" s="44"/>
      <c r="V23" s="45"/>
      <c r="W23" s="45"/>
      <c r="X23" s="44"/>
      <c r="Y23" s="45"/>
      <c r="Z23" s="45"/>
      <c r="AA23" s="44"/>
      <c r="AB23" s="45"/>
      <c r="AC23" s="45"/>
      <c r="AD23" s="44"/>
      <c r="AE23" s="45"/>
      <c r="AF23" s="45"/>
      <c r="AG23" s="44"/>
      <c r="AH23" s="45"/>
      <c r="AI23" s="45"/>
      <c r="AJ23" s="47"/>
      <c r="AK23" s="46"/>
      <c r="AL23" s="42"/>
      <c r="AN23" s="45"/>
      <c r="AO23" s="45"/>
      <c r="AQ23" s="45"/>
      <c r="AR23" s="45"/>
      <c r="AT23" s="45"/>
      <c r="AU23" s="45"/>
      <c r="AW23" s="45"/>
      <c r="AX23" s="45"/>
      <c r="AZ23" s="45"/>
      <c r="BA23" s="45"/>
      <c r="BC23" s="45"/>
      <c r="BD23" s="45"/>
      <c r="BF23" s="45"/>
      <c r="BG23" s="45"/>
      <c r="BI23" s="45"/>
      <c r="BJ23" s="45"/>
      <c r="BL23" s="45"/>
      <c r="BM23" s="45"/>
      <c r="BQ23" s="42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14"/>
      <c r="CW23" s="14"/>
      <c r="CX23" s="14"/>
      <c r="CY23" s="64"/>
      <c r="CZ23" s="64"/>
      <c r="DA23" s="64"/>
      <c r="DB23" s="64"/>
      <c r="DC23" s="64"/>
      <c r="DD23" s="64"/>
      <c r="DE23" s="78"/>
      <c r="DF23" s="79"/>
    </row>
    <row r="24" spans="1:110" s="43" customFormat="1" ht="12.75">
      <c r="A24" s="64"/>
      <c r="B24" s="64"/>
      <c r="C24" s="64"/>
      <c r="D24" s="64"/>
      <c r="E24" s="64"/>
      <c r="F24" s="64"/>
      <c r="G24" s="42"/>
      <c r="I24" s="44"/>
      <c r="J24" s="45"/>
      <c r="K24" s="45"/>
      <c r="L24" s="44"/>
      <c r="M24" s="45"/>
      <c r="N24" s="45"/>
      <c r="O24" s="44"/>
      <c r="P24" s="45"/>
      <c r="Q24" s="45"/>
      <c r="R24" s="44"/>
      <c r="S24" s="45"/>
      <c r="T24" s="45"/>
      <c r="U24" s="44"/>
      <c r="V24" s="45"/>
      <c r="W24" s="45"/>
      <c r="X24" s="44"/>
      <c r="Y24" s="45"/>
      <c r="Z24" s="45"/>
      <c r="AA24" s="44"/>
      <c r="AB24" s="45"/>
      <c r="AC24" s="45"/>
      <c r="AD24" s="44"/>
      <c r="AE24" s="45"/>
      <c r="AF24" s="45"/>
      <c r="AG24" s="44"/>
      <c r="AH24" s="45"/>
      <c r="AI24" s="45"/>
      <c r="AK24" s="46"/>
      <c r="AL24" s="46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Q24" s="46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"/>
      <c r="CV24" s="14"/>
      <c r="CW24" s="14"/>
      <c r="CX24" s="14"/>
      <c r="CY24" s="64"/>
      <c r="CZ24" s="64"/>
      <c r="DA24" s="64"/>
      <c r="DB24" s="64"/>
      <c r="DC24" s="64"/>
      <c r="DD24" s="64"/>
      <c r="DE24" s="78"/>
      <c r="DF24" s="79"/>
    </row>
    <row r="25" spans="1:110" s="43" customFormat="1" ht="12.75">
      <c r="A25" s="64"/>
      <c r="B25" s="64"/>
      <c r="C25" s="64"/>
      <c r="D25" s="64"/>
      <c r="E25" s="64"/>
      <c r="F25" s="64"/>
      <c r="G25" s="78"/>
      <c r="I25" s="44"/>
      <c r="J25" s="45"/>
      <c r="K25" s="45"/>
      <c r="L25" s="44"/>
      <c r="M25" s="45"/>
      <c r="N25" s="45"/>
      <c r="O25" s="44"/>
      <c r="P25" s="45"/>
      <c r="Q25" s="45"/>
      <c r="R25" s="44"/>
      <c r="S25" s="45"/>
      <c r="T25" s="45"/>
      <c r="U25" s="44"/>
      <c r="V25" s="45"/>
      <c r="W25" s="45"/>
      <c r="X25" s="44"/>
      <c r="Y25" s="45"/>
      <c r="Z25" s="45"/>
      <c r="AA25" s="44"/>
      <c r="AB25" s="45"/>
      <c r="AC25" s="45"/>
      <c r="AD25" s="44"/>
      <c r="AE25" s="45"/>
      <c r="AF25" s="45"/>
      <c r="AG25" s="44"/>
      <c r="AH25" s="45"/>
      <c r="AI25" s="45"/>
      <c r="AJ25" s="47"/>
      <c r="AK25" s="46"/>
      <c r="AL25" s="42"/>
      <c r="AN25" s="45"/>
      <c r="AO25" s="45"/>
      <c r="AQ25" s="45"/>
      <c r="AR25" s="45"/>
      <c r="AT25" s="45"/>
      <c r="AU25" s="45"/>
      <c r="AW25" s="45"/>
      <c r="AX25" s="45"/>
      <c r="AZ25" s="45"/>
      <c r="BA25" s="45"/>
      <c r="BC25" s="45"/>
      <c r="BD25" s="45"/>
      <c r="BF25" s="45"/>
      <c r="BG25" s="45"/>
      <c r="BI25" s="45"/>
      <c r="BJ25" s="45"/>
      <c r="BL25" s="45"/>
      <c r="BM25" s="45"/>
      <c r="BQ25" s="42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14"/>
      <c r="CW25" s="64"/>
      <c r="CX25" s="64"/>
      <c r="CY25" s="64"/>
      <c r="CZ25" s="64"/>
      <c r="DA25" s="14"/>
      <c r="DB25" s="64"/>
      <c r="DC25" s="64"/>
      <c r="DD25" s="64"/>
      <c r="DE25" s="78"/>
      <c r="DF25" s="79"/>
    </row>
    <row r="26" spans="1:110" s="43" customFormat="1" ht="12.75">
      <c r="A26" s="64"/>
      <c r="B26" s="64"/>
      <c r="C26" s="64"/>
      <c r="D26" s="64"/>
      <c r="E26" s="64"/>
      <c r="F26" s="64"/>
      <c r="G26" s="78"/>
      <c r="I26" s="44"/>
      <c r="J26" s="45"/>
      <c r="K26" s="45"/>
      <c r="L26" s="44"/>
      <c r="M26" s="45"/>
      <c r="N26" s="45"/>
      <c r="O26" s="44"/>
      <c r="P26" s="45"/>
      <c r="Q26" s="45"/>
      <c r="R26" s="44"/>
      <c r="S26" s="45"/>
      <c r="T26" s="45"/>
      <c r="U26" s="44"/>
      <c r="V26" s="45"/>
      <c r="W26" s="45"/>
      <c r="X26" s="44"/>
      <c r="Y26" s="45"/>
      <c r="Z26" s="45"/>
      <c r="AA26" s="44"/>
      <c r="AB26" s="45"/>
      <c r="AC26" s="45"/>
      <c r="AD26" s="44"/>
      <c r="AE26" s="45"/>
      <c r="AF26" s="45"/>
      <c r="AG26" s="44"/>
      <c r="AH26" s="45"/>
      <c r="AI26" s="45"/>
      <c r="AK26" s="46"/>
      <c r="AL26" s="46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Q26" s="46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"/>
      <c r="CV26" s="14"/>
      <c r="CW26" s="64"/>
      <c r="CX26" s="64"/>
      <c r="CY26" s="64"/>
      <c r="CZ26" s="64"/>
      <c r="DA26" s="14"/>
      <c r="DB26" s="64"/>
      <c r="DC26" s="64"/>
      <c r="DD26" s="64"/>
      <c r="DE26" s="78"/>
      <c r="DF26" s="79"/>
    </row>
    <row r="27" spans="1:110" s="43" customFormat="1" ht="12.75">
      <c r="A27" s="64"/>
      <c r="B27" s="64"/>
      <c r="C27" s="64"/>
      <c r="D27" s="64"/>
      <c r="E27" s="64"/>
      <c r="F27" s="64"/>
      <c r="G27" s="78"/>
      <c r="I27" s="44"/>
      <c r="J27" s="45"/>
      <c r="K27" s="45"/>
      <c r="L27" s="44"/>
      <c r="M27" s="45"/>
      <c r="N27" s="45"/>
      <c r="O27" s="44"/>
      <c r="P27" s="45"/>
      <c r="Q27" s="45"/>
      <c r="R27" s="44"/>
      <c r="S27" s="45"/>
      <c r="T27" s="45"/>
      <c r="U27" s="44"/>
      <c r="V27" s="45"/>
      <c r="W27" s="45"/>
      <c r="X27" s="44"/>
      <c r="Y27" s="45"/>
      <c r="Z27" s="45"/>
      <c r="AA27" s="44"/>
      <c r="AB27" s="45"/>
      <c r="AC27" s="45"/>
      <c r="AD27" s="44"/>
      <c r="AE27" s="45"/>
      <c r="AF27" s="45"/>
      <c r="AG27" s="44"/>
      <c r="AH27" s="45"/>
      <c r="AI27" s="45"/>
      <c r="AJ27" s="47"/>
      <c r="AK27" s="46"/>
      <c r="AL27" s="42"/>
      <c r="AN27" s="45"/>
      <c r="AO27" s="45"/>
      <c r="AQ27" s="45"/>
      <c r="AR27" s="45"/>
      <c r="AT27" s="45"/>
      <c r="AU27" s="45"/>
      <c r="AW27" s="45"/>
      <c r="AX27" s="45"/>
      <c r="AZ27" s="45"/>
      <c r="BA27" s="45"/>
      <c r="BC27" s="45"/>
      <c r="BD27" s="45"/>
      <c r="BF27" s="45"/>
      <c r="BG27" s="45"/>
      <c r="BI27" s="45"/>
      <c r="BJ27" s="45"/>
      <c r="BL27" s="45"/>
      <c r="BM27" s="45"/>
      <c r="BQ27" s="42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14"/>
      <c r="CW27" s="14"/>
      <c r="CX27" s="64"/>
      <c r="CY27" s="64"/>
      <c r="CZ27" s="14"/>
      <c r="DA27" s="14"/>
      <c r="DB27" s="64"/>
      <c r="DC27" s="64"/>
      <c r="DD27" s="64"/>
      <c r="DE27" s="78"/>
      <c r="DF27" s="80"/>
    </row>
    <row r="28" spans="1:110" s="43" customFormat="1" ht="12.75">
      <c r="A28" s="64"/>
      <c r="B28" s="64"/>
      <c r="C28" s="64"/>
      <c r="D28" s="64"/>
      <c r="E28" s="64"/>
      <c r="F28" s="64"/>
      <c r="G28" s="78"/>
      <c r="I28" s="44"/>
      <c r="J28" s="45"/>
      <c r="K28" s="45"/>
      <c r="L28" s="44"/>
      <c r="M28" s="45"/>
      <c r="N28" s="45"/>
      <c r="O28" s="44"/>
      <c r="P28" s="45"/>
      <c r="Q28" s="45"/>
      <c r="R28" s="44"/>
      <c r="S28" s="45"/>
      <c r="T28" s="45"/>
      <c r="U28" s="44"/>
      <c r="V28" s="45"/>
      <c r="W28" s="45"/>
      <c r="X28" s="44"/>
      <c r="Y28" s="45"/>
      <c r="Z28" s="45"/>
      <c r="AA28" s="44"/>
      <c r="AB28" s="45"/>
      <c r="AC28" s="45"/>
      <c r="AD28" s="44"/>
      <c r="AE28" s="45"/>
      <c r="AF28" s="45"/>
      <c r="AG28" s="44"/>
      <c r="AH28" s="45"/>
      <c r="AI28" s="45"/>
      <c r="AK28" s="46"/>
      <c r="AL28" s="46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Q28" s="46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"/>
      <c r="CV28" s="14"/>
      <c r="CW28" s="14"/>
      <c r="CX28" s="64"/>
      <c r="CY28" s="64"/>
      <c r="CZ28" s="14"/>
      <c r="DA28" s="14"/>
      <c r="DB28" s="64"/>
      <c r="DC28" s="64"/>
      <c r="DD28" s="64"/>
      <c r="DE28" s="78"/>
      <c r="DF28" s="80"/>
    </row>
    <row r="29" spans="1:110" s="43" customFormat="1" ht="12.75">
      <c r="A29" s="64"/>
      <c r="B29" s="64"/>
      <c r="C29" s="64"/>
      <c r="D29" s="64"/>
      <c r="E29" s="64"/>
      <c r="F29" s="64"/>
      <c r="G29" s="78"/>
      <c r="I29" s="44"/>
      <c r="J29" s="45"/>
      <c r="K29" s="45"/>
      <c r="L29" s="44"/>
      <c r="M29" s="45"/>
      <c r="N29" s="45"/>
      <c r="O29" s="44"/>
      <c r="P29" s="45"/>
      <c r="Q29" s="45"/>
      <c r="R29" s="44"/>
      <c r="S29" s="45"/>
      <c r="T29" s="45"/>
      <c r="U29" s="44"/>
      <c r="V29" s="45"/>
      <c r="W29" s="45"/>
      <c r="X29" s="44"/>
      <c r="Y29" s="45"/>
      <c r="Z29" s="45"/>
      <c r="AA29" s="44"/>
      <c r="AB29" s="45"/>
      <c r="AC29" s="45"/>
      <c r="AD29" s="44"/>
      <c r="AE29" s="45"/>
      <c r="AF29" s="45"/>
      <c r="AG29" s="44"/>
      <c r="AH29" s="45"/>
      <c r="AI29" s="45"/>
      <c r="AJ29" s="47"/>
      <c r="AK29" s="46"/>
      <c r="AL29" s="42"/>
      <c r="AN29" s="45"/>
      <c r="AO29" s="45"/>
      <c r="AQ29" s="45"/>
      <c r="AR29" s="45"/>
      <c r="AT29" s="45"/>
      <c r="AU29" s="45"/>
      <c r="AW29" s="45"/>
      <c r="AX29" s="45"/>
      <c r="AZ29" s="45"/>
      <c r="BA29" s="45"/>
      <c r="BC29" s="45"/>
      <c r="BD29" s="45"/>
      <c r="BF29" s="45"/>
      <c r="BG29" s="45"/>
      <c r="BI29" s="45"/>
      <c r="BJ29" s="45"/>
      <c r="BL29" s="45"/>
      <c r="BM29" s="45"/>
      <c r="BQ29" s="42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14"/>
      <c r="CW29" s="64"/>
      <c r="CX29" s="64"/>
      <c r="CY29" s="14"/>
      <c r="CZ29" s="14"/>
      <c r="DA29" s="64"/>
      <c r="DB29" s="64"/>
      <c r="DC29" s="64"/>
      <c r="DD29" s="64"/>
      <c r="DE29" s="78"/>
      <c r="DF29" s="79"/>
    </row>
    <row r="30" spans="1:110" s="43" customFormat="1" ht="12.75">
      <c r="A30" s="64"/>
      <c r="B30" s="64"/>
      <c r="C30" s="64"/>
      <c r="D30" s="64"/>
      <c r="E30" s="64"/>
      <c r="F30" s="64"/>
      <c r="G30" s="78"/>
      <c r="I30" s="44"/>
      <c r="J30" s="45"/>
      <c r="K30" s="45"/>
      <c r="L30" s="44"/>
      <c r="M30" s="45"/>
      <c r="N30" s="45"/>
      <c r="O30" s="44"/>
      <c r="P30" s="45"/>
      <c r="Q30" s="45"/>
      <c r="R30" s="44"/>
      <c r="S30" s="45"/>
      <c r="T30" s="45"/>
      <c r="U30" s="44"/>
      <c r="V30" s="45"/>
      <c r="W30" s="45"/>
      <c r="X30" s="44"/>
      <c r="Y30" s="45"/>
      <c r="Z30" s="45"/>
      <c r="AA30" s="44"/>
      <c r="AB30" s="45"/>
      <c r="AC30" s="45"/>
      <c r="AD30" s="44"/>
      <c r="AE30" s="45"/>
      <c r="AF30" s="45"/>
      <c r="AG30" s="44"/>
      <c r="AH30" s="45"/>
      <c r="AI30" s="45"/>
      <c r="AK30" s="46"/>
      <c r="AL30" s="46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Q30" s="46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"/>
      <c r="CV30" s="14"/>
      <c r="CW30" s="64"/>
      <c r="CX30" s="64"/>
      <c r="CY30" s="14"/>
      <c r="CZ30" s="14"/>
      <c r="DA30" s="64"/>
      <c r="DB30" s="64"/>
      <c r="DC30" s="64"/>
      <c r="DD30" s="64"/>
      <c r="DE30" s="78"/>
      <c r="DF30" s="79"/>
    </row>
    <row r="31" spans="1:110" s="43" customFormat="1" ht="12.75">
      <c r="A31" s="64"/>
      <c r="B31" s="64"/>
      <c r="C31" s="14"/>
      <c r="D31" s="14"/>
      <c r="E31" s="64"/>
      <c r="F31" s="64"/>
      <c r="G31" s="78"/>
      <c r="I31" s="44"/>
      <c r="J31" s="45"/>
      <c r="K31" s="45"/>
      <c r="L31" s="44"/>
      <c r="M31" s="45"/>
      <c r="N31" s="45"/>
      <c r="O31" s="44"/>
      <c r="P31" s="45"/>
      <c r="Q31" s="45"/>
      <c r="R31" s="44"/>
      <c r="S31" s="45"/>
      <c r="T31" s="45"/>
      <c r="U31" s="44"/>
      <c r="V31" s="45"/>
      <c r="W31" s="45"/>
      <c r="X31" s="44"/>
      <c r="Y31" s="45"/>
      <c r="Z31" s="45"/>
      <c r="AA31" s="44"/>
      <c r="AB31" s="45"/>
      <c r="AC31" s="45"/>
      <c r="AD31" s="44"/>
      <c r="AE31" s="45"/>
      <c r="AF31" s="45"/>
      <c r="AG31" s="44"/>
      <c r="AH31" s="45"/>
      <c r="AI31" s="45"/>
      <c r="AJ31" s="42"/>
      <c r="AK31" s="46"/>
      <c r="AL31" s="42"/>
      <c r="AN31" s="45"/>
      <c r="AO31" s="45"/>
      <c r="AQ31" s="45"/>
      <c r="AR31" s="45"/>
      <c r="AT31" s="45"/>
      <c r="AU31" s="45"/>
      <c r="AW31" s="45"/>
      <c r="AX31" s="45"/>
      <c r="AZ31" s="45"/>
      <c r="BA31" s="45"/>
      <c r="BC31" s="45"/>
      <c r="BD31" s="45"/>
      <c r="BF31" s="45"/>
      <c r="BG31" s="45"/>
      <c r="BI31" s="45"/>
      <c r="BJ31" s="45"/>
      <c r="BL31" s="45"/>
      <c r="BM31" s="45"/>
      <c r="BQ31" s="42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14"/>
      <c r="CW31" s="64"/>
      <c r="CX31" s="64"/>
      <c r="CY31" s="64"/>
      <c r="CZ31" s="64"/>
      <c r="DA31" s="64"/>
      <c r="DB31" s="64"/>
      <c r="DC31" s="64"/>
      <c r="DD31" s="64"/>
      <c r="DE31" s="78"/>
      <c r="DF31" s="78"/>
    </row>
    <row r="32" spans="1:110" s="43" customFormat="1" ht="12.75">
      <c r="A32" s="64"/>
      <c r="B32" s="64"/>
      <c r="C32" s="14"/>
      <c r="D32" s="14"/>
      <c r="E32" s="64"/>
      <c r="F32" s="64"/>
      <c r="G32" s="78"/>
      <c r="I32" s="44"/>
      <c r="J32" s="45"/>
      <c r="K32" s="45"/>
      <c r="L32" s="44"/>
      <c r="M32" s="45"/>
      <c r="N32" s="45"/>
      <c r="O32" s="44"/>
      <c r="P32" s="45"/>
      <c r="Q32" s="45"/>
      <c r="R32" s="44"/>
      <c r="S32" s="45"/>
      <c r="T32" s="45"/>
      <c r="U32" s="44"/>
      <c r="V32" s="45"/>
      <c r="W32" s="45"/>
      <c r="X32" s="44"/>
      <c r="Y32" s="45"/>
      <c r="Z32" s="45"/>
      <c r="AA32" s="44"/>
      <c r="AB32" s="45"/>
      <c r="AC32" s="45"/>
      <c r="AD32" s="44"/>
      <c r="AE32" s="45"/>
      <c r="AF32" s="45"/>
      <c r="AG32" s="44"/>
      <c r="AH32" s="45"/>
      <c r="AI32" s="45"/>
      <c r="AJ32" s="46"/>
      <c r="AK32" s="46"/>
      <c r="AL32" s="46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Q32" s="46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"/>
      <c r="CV32" s="14"/>
      <c r="CW32" s="64"/>
      <c r="CX32" s="64"/>
      <c r="CY32" s="64"/>
      <c r="CZ32" s="64"/>
      <c r="DA32" s="64"/>
      <c r="DB32" s="64"/>
      <c r="DC32" s="64"/>
      <c r="DD32" s="64"/>
      <c r="DE32" s="78"/>
      <c r="DF32" s="78"/>
    </row>
    <row r="33" spans="1:110" s="43" customFormat="1" ht="12.75">
      <c r="A33" s="64"/>
      <c r="B33" s="64"/>
      <c r="C33" s="14"/>
      <c r="D33" s="14"/>
      <c r="E33" s="64"/>
      <c r="F33" s="64"/>
      <c r="G33" s="78"/>
      <c r="I33" s="44"/>
      <c r="J33" s="45"/>
      <c r="K33" s="45"/>
      <c r="L33" s="44"/>
      <c r="M33" s="45"/>
      <c r="N33" s="45"/>
      <c r="O33" s="44"/>
      <c r="P33" s="45"/>
      <c r="Q33" s="45"/>
      <c r="R33" s="44"/>
      <c r="S33" s="45"/>
      <c r="T33" s="45"/>
      <c r="U33" s="44"/>
      <c r="V33" s="45"/>
      <c r="W33" s="45"/>
      <c r="X33" s="44"/>
      <c r="Y33" s="45"/>
      <c r="Z33" s="45"/>
      <c r="AA33" s="44"/>
      <c r="AB33" s="45"/>
      <c r="AC33" s="45"/>
      <c r="AD33" s="44"/>
      <c r="AE33" s="45"/>
      <c r="AF33" s="45"/>
      <c r="AG33" s="44"/>
      <c r="AH33" s="45"/>
      <c r="AI33" s="45"/>
      <c r="AJ33" s="42"/>
      <c r="AK33" s="46"/>
      <c r="AL33" s="42"/>
      <c r="AN33" s="45"/>
      <c r="AO33" s="45"/>
      <c r="AQ33" s="45"/>
      <c r="AR33" s="45"/>
      <c r="AT33" s="45"/>
      <c r="AU33" s="45"/>
      <c r="AW33" s="45"/>
      <c r="AX33" s="45"/>
      <c r="AZ33" s="45"/>
      <c r="BA33" s="45"/>
      <c r="BC33" s="45"/>
      <c r="BD33" s="45"/>
      <c r="BF33" s="45"/>
      <c r="BG33" s="45"/>
      <c r="BI33" s="45"/>
      <c r="BJ33" s="45"/>
      <c r="BL33" s="45"/>
      <c r="BM33" s="45"/>
      <c r="BQ33" s="42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14"/>
      <c r="CW33" s="64"/>
      <c r="CX33" s="64"/>
      <c r="CY33" s="64"/>
      <c r="CZ33" s="14"/>
      <c r="DA33" s="14"/>
      <c r="DB33" s="64"/>
      <c r="DC33" s="64"/>
      <c r="DD33" s="64"/>
      <c r="DE33" s="78"/>
      <c r="DF33" s="78"/>
    </row>
    <row r="34" spans="1:110" s="43" customFormat="1" ht="12.75">
      <c r="A34" s="64"/>
      <c r="B34" s="64"/>
      <c r="C34" s="14"/>
      <c r="D34" s="14"/>
      <c r="E34" s="64"/>
      <c r="F34" s="64"/>
      <c r="G34" s="78"/>
      <c r="I34" s="44"/>
      <c r="J34" s="45"/>
      <c r="K34" s="45"/>
      <c r="L34" s="44"/>
      <c r="M34" s="45"/>
      <c r="N34" s="45"/>
      <c r="O34" s="44"/>
      <c r="P34" s="45"/>
      <c r="Q34" s="45"/>
      <c r="R34" s="44"/>
      <c r="S34" s="45"/>
      <c r="T34" s="45"/>
      <c r="U34" s="44"/>
      <c r="V34" s="45"/>
      <c r="W34" s="45"/>
      <c r="X34" s="44"/>
      <c r="Y34" s="45"/>
      <c r="Z34" s="45"/>
      <c r="AA34" s="44"/>
      <c r="AB34" s="45"/>
      <c r="AC34" s="45"/>
      <c r="AD34" s="44"/>
      <c r="AE34" s="45"/>
      <c r="AF34" s="45"/>
      <c r="AG34" s="44"/>
      <c r="AH34" s="45"/>
      <c r="AI34" s="45"/>
      <c r="AJ34" s="46"/>
      <c r="AK34" s="46"/>
      <c r="AL34" s="46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Q34" s="46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"/>
      <c r="CV34" s="14"/>
      <c r="CW34" s="64"/>
      <c r="CX34" s="64"/>
      <c r="CY34" s="64"/>
      <c r="CZ34" s="14"/>
      <c r="DA34" s="14"/>
      <c r="DB34" s="64"/>
      <c r="DC34" s="64"/>
      <c r="DD34" s="64"/>
      <c r="DE34" s="78"/>
      <c r="DF34" s="78"/>
    </row>
    <row r="35" spans="1:110" s="43" customFormat="1" ht="12.75">
      <c r="A35" s="64"/>
      <c r="B35" s="64"/>
      <c r="C35" s="14"/>
      <c r="D35" s="14"/>
      <c r="E35" s="64"/>
      <c r="F35" s="64"/>
      <c r="G35" s="78"/>
      <c r="I35" s="44"/>
      <c r="J35" s="45"/>
      <c r="K35" s="45"/>
      <c r="L35" s="44"/>
      <c r="M35" s="45"/>
      <c r="N35" s="45"/>
      <c r="O35" s="44"/>
      <c r="P35" s="45"/>
      <c r="Q35" s="45"/>
      <c r="R35" s="44"/>
      <c r="S35" s="45"/>
      <c r="T35" s="45"/>
      <c r="U35" s="44"/>
      <c r="V35" s="45"/>
      <c r="W35" s="45"/>
      <c r="X35" s="44"/>
      <c r="Y35" s="45"/>
      <c r="Z35" s="45"/>
      <c r="AA35" s="44"/>
      <c r="AB35" s="45"/>
      <c r="AC35" s="45"/>
      <c r="AD35" s="44"/>
      <c r="AE35" s="45"/>
      <c r="AF35" s="45"/>
      <c r="AG35" s="44"/>
      <c r="AH35" s="45"/>
      <c r="AI35" s="45"/>
      <c r="AJ35" s="42"/>
      <c r="AK35" s="46"/>
      <c r="AL35" s="42"/>
      <c r="AN35" s="45"/>
      <c r="AO35" s="45"/>
      <c r="AQ35" s="45"/>
      <c r="AR35" s="45"/>
      <c r="AT35" s="45"/>
      <c r="AU35" s="45"/>
      <c r="AW35" s="45"/>
      <c r="AX35" s="45"/>
      <c r="AZ35" s="45"/>
      <c r="BA35" s="45"/>
      <c r="BC35" s="45"/>
      <c r="BD35" s="45"/>
      <c r="BF35" s="45"/>
      <c r="BG35" s="45"/>
      <c r="BI35" s="45"/>
      <c r="BJ35" s="45"/>
      <c r="BL35" s="45"/>
      <c r="BM35" s="45"/>
      <c r="BQ35" s="42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14"/>
      <c r="CW35" s="64"/>
      <c r="CX35" s="64"/>
      <c r="CY35" s="14"/>
      <c r="CZ35" s="14"/>
      <c r="DA35" s="64"/>
      <c r="DB35" s="64"/>
      <c r="DC35" s="64"/>
      <c r="DD35" s="64"/>
      <c r="DE35" s="78"/>
      <c r="DF35" s="78"/>
    </row>
    <row r="36" spans="1:110" s="43" customFormat="1" ht="12.75">
      <c r="A36" s="64"/>
      <c r="B36" s="64"/>
      <c r="C36" s="14"/>
      <c r="D36" s="14"/>
      <c r="E36" s="64"/>
      <c r="F36" s="64"/>
      <c r="G36" s="78"/>
      <c r="I36" s="44"/>
      <c r="J36" s="45"/>
      <c r="K36" s="45"/>
      <c r="L36" s="44"/>
      <c r="M36" s="45"/>
      <c r="N36" s="45"/>
      <c r="O36" s="44"/>
      <c r="P36" s="45"/>
      <c r="Q36" s="45"/>
      <c r="R36" s="44"/>
      <c r="S36" s="45"/>
      <c r="T36" s="45"/>
      <c r="U36" s="44"/>
      <c r="V36" s="45"/>
      <c r="W36" s="45"/>
      <c r="X36" s="44"/>
      <c r="Y36" s="45"/>
      <c r="Z36" s="45"/>
      <c r="AA36" s="44"/>
      <c r="AB36" s="45"/>
      <c r="AC36" s="45"/>
      <c r="AD36" s="44"/>
      <c r="AE36" s="45"/>
      <c r="AF36" s="45"/>
      <c r="AG36" s="44"/>
      <c r="AH36" s="45"/>
      <c r="AI36" s="45"/>
      <c r="AJ36" s="46"/>
      <c r="AK36" s="46"/>
      <c r="AL36" s="46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Q36" s="46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"/>
      <c r="CV36" s="14"/>
      <c r="CW36" s="64"/>
      <c r="CX36" s="64"/>
      <c r="CY36" s="14"/>
      <c r="CZ36" s="14"/>
      <c r="DA36" s="64"/>
      <c r="DB36" s="64"/>
      <c r="DC36" s="64"/>
      <c r="DD36" s="64"/>
      <c r="DE36" s="78"/>
      <c r="DF36" s="78"/>
    </row>
    <row r="37" spans="1:110" s="43" customFormat="1" ht="12.75">
      <c r="A37" s="64"/>
      <c r="B37" s="64"/>
      <c r="C37" s="14"/>
      <c r="D37" s="14"/>
      <c r="E37" s="64"/>
      <c r="F37" s="64"/>
      <c r="G37" s="78"/>
      <c r="I37" s="44"/>
      <c r="J37" s="45"/>
      <c r="K37" s="45"/>
      <c r="L37" s="44"/>
      <c r="M37" s="45"/>
      <c r="N37" s="45"/>
      <c r="O37" s="44"/>
      <c r="P37" s="45"/>
      <c r="Q37" s="45"/>
      <c r="R37" s="44"/>
      <c r="S37" s="45"/>
      <c r="T37" s="45"/>
      <c r="U37" s="44"/>
      <c r="V37" s="45"/>
      <c r="W37" s="45"/>
      <c r="X37" s="44"/>
      <c r="Y37" s="45"/>
      <c r="Z37" s="45"/>
      <c r="AA37" s="44"/>
      <c r="AB37" s="45"/>
      <c r="AC37" s="45"/>
      <c r="AD37" s="44"/>
      <c r="AE37" s="45"/>
      <c r="AF37" s="45"/>
      <c r="AG37" s="44"/>
      <c r="AH37" s="45"/>
      <c r="AI37" s="45"/>
      <c r="AJ37" s="42"/>
      <c r="AK37" s="46"/>
      <c r="AL37" s="42"/>
      <c r="AN37" s="45"/>
      <c r="AO37" s="45"/>
      <c r="AQ37" s="45"/>
      <c r="AR37" s="45"/>
      <c r="AT37" s="45"/>
      <c r="AU37" s="45"/>
      <c r="AW37" s="45"/>
      <c r="AX37" s="45"/>
      <c r="AZ37" s="45"/>
      <c r="BA37" s="45"/>
      <c r="BC37" s="45"/>
      <c r="BD37" s="45"/>
      <c r="BF37" s="45"/>
      <c r="BG37" s="45"/>
      <c r="BI37" s="45"/>
      <c r="BJ37" s="45"/>
      <c r="BL37" s="45"/>
      <c r="BM37" s="45"/>
      <c r="BQ37" s="42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14"/>
      <c r="CW37" s="14"/>
      <c r="CX37" s="64"/>
      <c r="CY37" s="64"/>
      <c r="CZ37" s="64"/>
      <c r="DA37" s="64"/>
      <c r="DB37" s="64"/>
      <c r="DC37" s="64"/>
      <c r="DD37" s="64"/>
      <c r="DE37" s="78"/>
      <c r="DF37" s="78"/>
    </row>
    <row r="38" spans="1:110" s="43" customFormat="1" ht="12.75">
      <c r="A38" s="64"/>
      <c r="B38" s="64"/>
      <c r="C38" s="14"/>
      <c r="D38" s="14"/>
      <c r="E38" s="64"/>
      <c r="F38" s="64"/>
      <c r="G38" s="78"/>
      <c r="I38" s="44"/>
      <c r="J38" s="45"/>
      <c r="K38" s="45"/>
      <c r="L38" s="44"/>
      <c r="M38" s="45"/>
      <c r="N38" s="45"/>
      <c r="O38" s="44"/>
      <c r="P38" s="45"/>
      <c r="Q38" s="45"/>
      <c r="R38" s="44"/>
      <c r="S38" s="45"/>
      <c r="T38" s="45"/>
      <c r="U38" s="44"/>
      <c r="V38" s="45"/>
      <c r="W38" s="45"/>
      <c r="X38" s="44"/>
      <c r="Y38" s="45"/>
      <c r="Z38" s="45"/>
      <c r="AA38" s="44"/>
      <c r="AB38" s="45"/>
      <c r="AC38" s="45"/>
      <c r="AD38" s="44"/>
      <c r="AE38" s="45"/>
      <c r="AF38" s="45"/>
      <c r="AG38" s="44"/>
      <c r="AH38" s="45"/>
      <c r="AI38" s="45"/>
      <c r="AJ38" s="46"/>
      <c r="AK38" s="46"/>
      <c r="AL38" s="46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Q38" s="46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"/>
      <c r="CV38" s="14"/>
      <c r="CW38" s="14"/>
      <c r="CX38" s="64"/>
      <c r="CY38" s="64"/>
      <c r="CZ38" s="64"/>
      <c r="DA38" s="64"/>
      <c r="DB38" s="64"/>
      <c r="DC38" s="64"/>
      <c r="DD38" s="64"/>
      <c r="DE38" s="78"/>
      <c r="DF38" s="78"/>
    </row>
    <row r="39" spans="1:110" s="43" customFormat="1" ht="12.75">
      <c r="A39" s="64"/>
      <c r="B39" s="64"/>
      <c r="C39" s="14"/>
      <c r="D39" s="14"/>
      <c r="E39" s="64"/>
      <c r="F39" s="64"/>
      <c r="G39" s="78"/>
      <c r="I39" s="44"/>
      <c r="J39" s="45"/>
      <c r="K39" s="45"/>
      <c r="L39" s="44"/>
      <c r="M39" s="45"/>
      <c r="N39" s="45"/>
      <c r="O39" s="44"/>
      <c r="P39" s="45"/>
      <c r="Q39" s="45"/>
      <c r="R39" s="44"/>
      <c r="S39" s="45"/>
      <c r="T39" s="45"/>
      <c r="U39" s="44"/>
      <c r="V39" s="45"/>
      <c r="W39" s="45"/>
      <c r="X39" s="44"/>
      <c r="Y39" s="45"/>
      <c r="Z39" s="45"/>
      <c r="AA39" s="44"/>
      <c r="AB39" s="45"/>
      <c r="AC39" s="45"/>
      <c r="AD39" s="44"/>
      <c r="AE39" s="45"/>
      <c r="AF39" s="45"/>
      <c r="AG39" s="44"/>
      <c r="AH39" s="45"/>
      <c r="AI39" s="45"/>
      <c r="AJ39" s="42"/>
      <c r="AK39" s="46"/>
      <c r="AL39" s="42"/>
      <c r="AN39" s="45"/>
      <c r="AO39" s="45"/>
      <c r="AQ39" s="45"/>
      <c r="AR39" s="45"/>
      <c r="AT39" s="45"/>
      <c r="AU39" s="45"/>
      <c r="AW39" s="45"/>
      <c r="AX39" s="45"/>
      <c r="AZ39" s="45"/>
      <c r="BA39" s="45"/>
      <c r="BC39" s="45"/>
      <c r="BD39" s="45"/>
      <c r="BF39" s="45"/>
      <c r="BG39" s="45"/>
      <c r="BI39" s="45"/>
      <c r="BJ39" s="45"/>
      <c r="BL39" s="45"/>
      <c r="BM39" s="45"/>
      <c r="BQ39" s="42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14"/>
      <c r="CW39" s="64"/>
      <c r="CX39" s="64"/>
      <c r="CY39" s="64"/>
      <c r="CZ39" s="64"/>
      <c r="DA39" s="64"/>
      <c r="DB39" s="64"/>
      <c r="DC39" s="64"/>
      <c r="DD39" s="64"/>
      <c r="DE39" s="78"/>
      <c r="DF39" s="78"/>
    </row>
    <row r="40" spans="1:110" s="43" customFormat="1" ht="12.75">
      <c r="A40" s="64"/>
      <c r="B40" s="64"/>
      <c r="C40" s="14"/>
      <c r="D40" s="14"/>
      <c r="E40" s="64"/>
      <c r="F40" s="64"/>
      <c r="G40" s="78"/>
      <c r="I40" s="44"/>
      <c r="J40" s="45"/>
      <c r="K40" s="45"/>
      <c r="L40" s="44"/>
      <c r="M40" s="45"/>
      <c r="N40" s="45"/>
      <c r="O40" s="44"/>
      <c r="P40" s="45"/>
      <c r="Q40" s="45"/>
      <c r="R40" s="44"/>
      <c r="S40" s="45"/>
      <c r="T40" s="45"/>
      <c r="U40" s="44"/>
      <c r="V40" s="45"/>
      <c r="W40" s="45"/>
      <c r="X40" s="44"/>
      <c r="Y40" s="45"/>
      <c r="Z40" s="45"/>
      <c r="AA40" s="44"/>
      <c r="AB40" s="45"/>
      <c r="AC40" s="45"/>
      <c r="AD40" s="44"/>
      <c r="AE40" s="45"/>
      <c r="AF40" s="45"/>
      <c r="AG40" s="44"/>
      <c r="AH40" s="45"/>
      <c r="AI40" s="45"/>
      <c r="AJ40" s="46"/>
      <c r="AK40" s="46"/>
      <c r="AL40" s="46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Q40" s="46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"/>
      <c r="CV40" s="14"/>
      <c r="CW40" s="64"/>
      <c r="CX40" s="64"/>
      <c r="CY40" s="64"/>
      <c r="CZ40" s="64"/>
      <c r="DA40" s="64"/>
      <c r="DB40" s="64"/>
      <c r="DC40" s="64"/>
      <c r="DD40" s="64"/>
      <c r="DE40" s="78"/>
      <c r="DF40" s="78"/>
    </row>
    <row r="41" spans="1:110" s="43" customFormat="1" ht="12.75">
      <c r="A41" s="64"/>
      <c r="B41" s="64"/>
      <c r="C41" s="14"/>
      <c r="D41" s="14"/>
      <c r="E41" s="64"/>
      <c r="F41" s="64"/>
      <c r="G41" s="78"/>
      <c r="I41" s="44"/>
      <c r="J41" s="45"/>
      <c r="K41" s="45"/>
      <c r="L41" s="44"/>
      <c r="M41" s="45"/>
      <c r="N41" s="45"/>
      <c r="O41" s="44"/>
      <c r="P41" s="45"/>
      <c r="Q41" s="45"/>
      <c r="R41" s="44"/>
      <c r="S41" s="45"/>
      <c r="T41" s="45"/>
      <c r="U41" s="44"/>
      <c r="V41" s="45"/>
      <c r="W41" s="45"/>
      <c r="X41" s="44"/>
      <c r="Y41" s="45"/>
      <c r="Z41" s="45"/>
      <c r="AA41" s="44"/>
      <c r="AB41" s="45"/>
      <c r="AC41" s="45"/>
      <c r="AD41" s="44"/>
      <c r="AE41" s="45"/>
      <c r="AF41" s="45"/>
      <c r="AG41" s="44"/>
      <c r="AH41" s="45"/>
      <c r="AI41" s="45"/>
      <c r="AJ41" s="42"/>
      <c r="AK41" s="46"/>
      <c r="AL41" s="42"/>
      <c r="AN41" s="45"/>
      <c r="AO41" s="45"/>
      <c r="AQ41" s="45"/>
      <c r="AR41" s="45"/>
      <c r="AT41" s="45"/>
      <c r="AU41" s="45"/>
      <c r="AW41" s="45"/>
      <c r="AX41" s="45"/>
      <c r="AZ41" s="45"/>
      <c r="BA41" s="45"/>
      <c r="BC41" s="45"/>
      <c r="BD41" s="45"/>
      <c r="BF41" s="45"/>
      <c r="BG41" s="45"/>
      <c r="BI41" s="45"/>
      <c r="BJ41" s="45"/>
      <c r="BL41" s="45"/>
      <c r="BM41" s="45"/>
      <c r="BQ41" s="42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14"/>
      <c r="CW41" s="64"/>
      <c r="CX41" s="64"/>
      <c r="CY41" s="64"/>
      <c r="CZ41" s="14"/>
      <c r="DA41" s="14"/>
      <c r="DB41" s="64"/>
      <c r="DC41" s="64"/>
      <c r="DD41" s="64"/>
      <c r="DE41" s="78"/>
      <c r="DF41" s="78"/>
    </row>
    <row r="42" spans="1:110" s="43" customFormat="1" ht="12.75">
      <c r="A42" s="64"/>
      <c r="B42" s="64"/>
      <c r="C42" s="14"/>
      <c r="D42" s="14"/>
      <c r="E42" s="64"/>
      <c r="F42" s="64"/>
      <c r="G42" s="78"/>
      <c r="I42" s="44"/>
      <c r="J42" s="45"/>
      <c r="K42" s="45"/>
      <c r="L42" s="44"/>
      <c r="M42" s="45"/>
      <c r="N42" s="45"/>
      <c r="O42" s="44"/>
      <c r="P42" s="45"/>
      <c r="Q42" s="45"/>
      <c r="R42" s="44"/>
      <c r="S42" s="45"/>
      <c r="T42" s="45"/>
      <c r="U42" s="44"/>
      <c r="V42" s="45"/>
      <c r="W42" s="45"/>
      <c r="X42" s="44"/>
      <c r="Y42" s="45"/>
      <c r="Z42" s="45"/>
      <c r="AA42" s="44"/>
      <c r="AB42" s="45"/>
      <c r="AC42" s="45"/>
      <c r="AD42" s="44"/>
      <c r="AE42" s="45"/>
      <c r="AF42" s="45"/>
      <c r="AG42" s="44"/>
      <c r="AH42" s="45"/>
      <c r="AI42" s="45"/>
      <c r="AJ42" s="46"/>
      <c r="AK42" s="46"/>
      <c r="AL42" s="46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Q42" s="46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"/>
      <c r="CV42" s="14"/>
      <c r="CW42" s="64"/>
      <c r="CX42" s="64"/>
      <c r="CY42" s="64"/>
      <c r="CZ42" s="14"/>
      <c r="DA42" s="14"/>
      <c r="DB42" s="64"/>
      <c r="DC42" s="64"/>
      <c r="DD42" s="64"/>
      <c r="DE42" s="78"/>
      <c r="DF42" s="78"/>
    </row>
    <row r="43" s="43" customFormat="1" ht="12.75">
      <c r="CV43" s="14"/>
    </row>
    <row r="44" s="43" customFormat="1" ht="12.75">
      <c r="CV44" s="14"/>
    </row>
    <row r="45" s="43" customFormat="1" ht="12.75">
      <c r="CV45" s="14"/>
    </row>
    <row r="46" s="43" customFormat="1" ht="12.75">
      <c r="CV46" s="14"/>
    </row>
    <row r="47" s="43" customFormat="1" ht="12.75">
      <c r="CV47" s="14"/>
    </row>
    <row r="48" s="43" customFormat="1" ht="12.75">
      <c r="CV48" s="14"/>
    </row>
    <row r="49" s="43" customFormat="1" ht="12.75">
      <c r="CV49" s="14"/>
    </row>
    <row r="50" s="43" customFormat="1" ht="12.75">
      <c r="CV50" s="14"/>
    </row>
    <row r="51" s="43" customFormat="1" ht="12.75">
      <c r="CV51" s="14"/>
    </row>
    <row r="52" s="43" customFormat="1" ht="12.75">
      <c r="CV52" s="14"/>
    </row>
    <row r="53" s="43" customFormat="1" ht="12.75">
      <c r="CV53" s="14"/>
    </row>
    <row r="54" s="43" customFormat="1" ht="12.75">
      <c r="CV54" s="14"/>
    </row>
    <row r="55" s="43" customFormat="1" ht="12.75">
      <c r="CV55" s="14"/>
    </row>
    <row r="56" s="43" customFormat="1" ht="12.75">
      <c r="CV56" s="14"/>
    </row>
    <row r="57" s="43" customFormat="1" ht="12.75">
      <c r="CV57" s="14"/>
    </row>
    <row r="58" s="43" customFormat="1" ht="12.75">
      <c r="CV58" s="14"/>
    </row>
    <row r="59" s="43" customFormat="1" ht="12.75">
      <c r="CV59" s="14"/>
    </row>
    <row r="60" s="43" customFormat="1" ht="12.75">
      <c r="CV60" s="14"/>
    </row>
    <row r="61" s="43" customFormat="1" ht="12.75">
      <c r="CV61" s="14"/>
    </row>
    <row r="62" s="43" customFormat="1" ht="12.75">
      <c r="CV62" s="14"/>
    </row>
    <row r="63" s="43" customFormat="1" ht="12.75">
      <c r="CV63" s="14"/>
    </row>
    <row r="64" s="43" customFormat="1" ht="12.75">
      <c r="CV64" s="14"/>
    </row>
    <row r="65" s="43" customFormat="1" ht="12.75">
      <c r="CV65" s="14"/>
    </row>
    <row r="66" s="43" customFormat="1" ht="12.75">
      <c r="CV66" s="14"/>
    </row>
  </sheetData>
  <sheetProtection/>
  <mergeCells count="298">
    <mergeCell ref="DE41:DE42"/>
    <mergeCell ref="D7:D8"/>
    <mergeCell ref="C5:C6"/>
    <mergeCell ref="D5:D6"/>
    <mergeCell ref="C3:C4"/>
    <mergeCell ref="D3:D4"/>
    <mergeCell ref="D25:D26"/>
    <mergeCell ref="C27:C28"/>
    <mergeCell ref="D27:D28"/>
    <mergeCell ref="DF37:DF38"/>
    <mergeCell ref="DF39:DF40"/>
    <mergeCell ref="DF41:DF42"/>
    <mergeCell ref="DD37:DD38"/>
    <mergeCell ref="DD39:DD40"/>
    <mergeCell ref="DD41:DD42"/>
    <mergeCell ref="DE39:DE40"/>
    <mergeCell ref="C15:C16"/>
    <mergeCell ref="D15:D16"/>
    <mergeCell ref="C17:C18"/>
    <mergeCell ref="D17:D18"/>
    <mergeCell ref="C19:C20"/>
    <mergeCell ref="D19:D20"/>
    <mergeCell ref="DD31:DD32"/>
    <mergeCell ref="DF35:DF36"/>
    <mergeCell ref="DF21:DF22"/>
    <mergeCell ref="DF23:DF24"/>
    <mergeCell ref="DF25:DF26"/>
    <mergeCell ref="DF27:DF28"/>
    <mergeCell ref="DD35:DD36"/>
    <mergeCell ref="DF5:DF6"/>
    <mergeCell ref="DF7:DF8"/>
    <mergeCell ref="DF9:DF10"/>
    <mergeCell ref="DF11:DF12"/>
    <mergeCell ref="C21:C22"/>
    <mergeCell ref="DF29:DF30"/>
    <mergeCell ref="DD27:DD28"/>
    <mergeCell ref="C29:C30"/>
    <mergeCell ref="D29:D30"/>
    <mergeCell ref="C25:C26"/>
    <mergeCell ref="DD33:DD34"/>
    <mergeCell ref="DD19:DD20"/>
    <mergeCell ref="DD21:DD22"/>
    <mergeCell ref="DD23:DD24"/>
    <mergeCell ref="DD25:DD26"/>
    <mergeCell ref="DF17:DF18"/>
    <mergeCell ref="DF19:DF20"/>
    <mergeCell ref="DF31:DF32"/>
    <mergeCell ref="DF33:DF34"/>
    <mergeCell ref="DD29:DD30"/>
    <mergeCell ref="DD15:DD16"/>
    <mergeCell ref="DD17:DD18"/>
    <mergeCell ref="DF3:DF4"/>
    <mergeCell ref="G5:G6"/>
    <mergeCell ref="G7:G8"/>
    <mergeCell ref="G9:G10"/>
    <mergeCell ref="DD3:DD4"/>
    <mergeCell ref="DD5:DD6"/>
    <mergeCell ref="DF13:DF14"/>
    <mergeCell ref="DF15:DF16"/>
    <mergeCell ref="DE31:DE32"/>
    <mergeCell ref="DE33:DE34"/>
    <mergeCell ref="DD7:DD8"/>
    <mergeCell ref="DD9:DD10"/>
    <mergeCell ref="DE5:DE6"/>
    <mergeCell ref="DE7:DE8"/>
    <mergeCell ref="DE19:DE20"/>
    <mergeCell ref="DE21:DE22"/>
    <mergeCell ref="DE23:DE24"/>
    <mergeCell ref="DE25:DE26"/>
    <mergeCell ref="DA3:DA4"/>
    <mergeCell ref="DA7:DA8"/>
    <mergeCell ref="CW3:CW4"/>
    <mergeCell ref="CW7:CW8"/>
    <mergeCell ref="DE35:DE36"/>
    <mergeCell ref="DE37:DE38"/>
    <mergeCell ref="DE15:DE16"/>
    <mergeCell ref="DE17:DE18"/>
    <mergeCell ref="DE27:DE28"/>
    <mergeCell ref="DE29:DE30"/>
    <mergeCell ref="DE11:DE12"/>
    <mergeCell ref="DE13:DE14"/>
    <mergeCell ref="DD11:DD12"/>
    <mergeCell ref="DD13:DD14"/>
    <mergeCell ref="DE3:DE4"/>
    <mergeCell ref="DE9:DE10"/>
    <mergeCell ref="D13:D14"/>
    <mergeCell ref="C7:C8"/>
    <mergeCell ref="DA39:DA40"/>
    <mergeCell ref="C23:C24"/>
    <mergeCell ref="C11:C12"/>
    <mergeCell ref="D11:D12"/>
    <mergeCell ref="DA35:DA36"/>
    <mergeCell ref="CZ37:CZ38"/>
    <mergeCell ref="DA37:DA38"/>
    <mergeCell ref="C9:C10"/>
    <mergeCell ref="CW41:CW42"/>
    <mergeCell ref="CX41:CX42"/>
    <mergeCell ref="CY41:CY42"/>
    <mergeCell ref="D21:D22"/>
    <mergeCell ref="D23:D24"/>
    <mergeCell ref="CX37:CX38"/>
    <mergeCell ref="CY37:CY38"/>
    <mergeCell ref="CW39:CW40"/>
    <mergeCell ref="CX39:CX40"/>
    <mergeCell ref="CY39:CY40"/>
    <mergeCell ref="CZ39:CZ40"/>
    <mergeCell ref="DA31:DA32"/>
    <mergeCell ref="CW33:CW34"/>
    <mergeCell ref="CX33:CX34"/>
    <mergeCell ref="CY33:CY34"/>
    <mergeCell ref="CY31:CY32"/>
    <mergeCell ref="CZ31:CZ32"/>
    <mergeCell ref="CW29:CW30"/>
    <mergeCell ref="CX29:CX30"/>
    <mergeCell ref="CW35:CW36"/>
    <mergeCell ref="CX35:CX36"/>
    <mergeCell ref="CW31:CW32"/>
    <mergeCell ref="CX31:CX32"/>
    <mergeCell ref="CX25:CX26"/>
    <mergeCell ref="CY25:CY26"/>
    <mergeCell ref="CZ25:CZ26"/>
    <mergeCell ref="DA29:DA30"/>
    <mergeCell ref="CX27:CX28"/>
    <mergeCell ref="CY27:CY28"/>
    <mergeCell ref="CY19:CY20"/>
    <mergeCell ref="CY23:CY24"/>
    <mergeCell ref="CZ23:CZ24"/>
    <mergeCell ref="DA23:DA24"/>
    <mergeCell ref="CX21:CX22"/>
    <mergeCell ref="CY21:CY22"/>
    <mergeCell ref="CY15:CY16"/>
    <mergeCell ref="CZ15:CZ16"/>
    <mergeCell ref="DA15:DA16"/>
    <mergeCell ref="CW17:CW18"/>
    <mergeCell ref="CX17:CX18"/>
    <mergeCell ref="CY17:CY18"/>
    <mergeCell ref="CZ17:CZ18"/>
    <mergeCell ref="CX11:CX12"/>
    <mergeCell ref="CY11:CY12"/>
    <mergeCell ref="CY3:CY4"/>
    <mergeCell ref="CZ3:CZ4"/>
    <mergeCell ref="CY7:CY8"/>
    <mergeCell ref="CZ7:CZ8"/>
    <mergeCell ref="CY5:CY6"/>
    <mergeCell ref="CZ5:CZ6"/>
    <mergeCell ref="CY9:CY10"/>
    <mergeCell ref="CZ9:CZ10"/>
    <mergeCell ref="CW19:CW20"/>
    <mergeCell ref="CW9:CW10"/>
    <mergeCell ref="CW25:CW26"/>
    <mergeCell ref="CX3:CX4"/>
    <mergeCell ref="CW5:CW6"/>
    <mergeCell ref="CX5:CX6"/>
    <mergeCell ref="CX7:CX8"/>
    <mergeCell ref="CX9:CX10"/>
    <mergeCell ref="CX19:CX20"/>
    <mergeCell ref="CW21:CW22"/>
    <mergeCell ref="CW11:CW12"/>
    <mergeCell ref="CW15:CW16"/>
    <mergeCell ref="E39:E40"/>
    <mergeCell ref="F39:F40"/>
    <mergeCell ref="G39:G40"/>
    <mergeCell ref="G29:G30"/>
    <mergeCell ref="F31:F32"/>
    <mergeCell ref="G31:G32"/>
    <mergeCell ref="E33:E34"/>
    <mergeCell ref="F33:F34"/>
    <mergeCell ref="E41:E42"/>
    <mergeCell ref="F41:F42"/>
    <mergeCell ref="G41:G42"/>
    <mergeCell ref="E35:E36"/>
    <mergeCell ref="F35:F36"/>
    <mergeCell ref="G35:G36"/>
    <mergeCell ref="E37:E38"/>
    <mergeCell ref="F37:F38"/>
    <mergeCell ref="G37:G38"/>
    <mergeCell ref="G33:G34"/>
    <mergeCell ref="E17:E18"/>
    <mergeCell ref="F17:F18"/>
    <mergeCell ref="G17:G18"/>
    <mergeCell ref="E27:E28"/>
    <mergeCell ref="G27:G28"/>
    <mergeCell ref="G25:G26"/>
    <mergeCell ref="E19:E20"/>
    <mergeCell ref="F19:F20"/>
    <mergeCell ref="E25:E26"/>
    <mergeCell ref="F23:F24"/>
    <mergeCell ref="F25:F26"/>
    <mergeCell ref="G13:G14"/>
    <mergeCell ref="E31:E32"/>
    <mergeCell ref="F29:F30"/>
    <mergeCell ref="E29:E30"/>
    <mergeCell ref="F27:F28"/>
    <mergeCell ref="G21:G22"/>
    <mergeCell ref="E23:E24"/>
    <mergeCell ref="E15:E16"/>
    <mergeCell ref="B13:B14"/>
    <mergeCell ref="E7:E8"/>
    <mergeCell ref="F7:F8"/>
    <mergeCell ref="E9:E10"/>
    <mergeCell ref="F9:F10"/>
    <mergeCell ref="G15:G16"/>
    <mergeCell ref="G11:G12"/>
    <mergeCell ref="F11:F12"/>
    <mergeCell ref="F15:F16"/>
    <mergeCell ref="C13:C14"/>
    <mergeCell ref="B3:B4"/>
    <mergeCell ref="B5:B6"/>
    <mergeCell ref="B7:B8"/>
    <mergeCell ref="B9:B10"/>
    <mergeCell ref="E3:E4"/>
    <mergeCell ref="F3:F4"/>
    <mergeCell ref="D9:D10"/>
    <mergeCell ref="B17:B18"/>
    <mergeCell ref="B19:B20"/>
    <mergeCell ref="B21:B22"/>
    <mergeCell ref="G3:G4"/>
    <mergeCell ref="F5:F6"/>
    <mergeCell ref="E5:E6"/>
    <mergeCell ref="B11:B12"/>
    <mergeCell ref="E11:E12"/>
    <mergeCell ref="E13:E14"/>
    <mergeCell ref="F13:F14"/>
    <mergeCell ref="B25:B26"/>
    <mergeCell ref="B41:B42"/>
    <mergeCell ref="B27:B28"/>
    <mergeCell ref="B29:B30"/>
    <mergeCell ref="B31:B32"/>
    <mergeCell ref="B33:B34"/>
    <mergeCell ref="B37:B38"/>
    <mergeCell ref="B39:B40"/>
    <mergeCell ref="B35:B36"/>
    <mergeCell ref="A35:A36"/>
    <mergeCell ref="A37:A38"/>
    <mergeCell ref="A19:A20"/>
    <mergeCell ref="A21:A22"/>
    <mergeCell ref="A23:A24"/>
    <mergeCell ref="A25:A26"/>
    <mergeCell ref="A3:A4"/>
    <mergeCell ref="A5:A6"/>
    <mergeCell ref="A7:A8"/>
    <mergeCell ref="A9:A10"/>
    <mergeCell ref="A39:A40"/>
    <mergeCell ref="A41:A42"/>
    <mergeCell ref="A27:A28"/>
    <mergeCell ref="A29:A30"/>
    <mergeCell ref="A31:A32"/>
    <mergeCell ref="A33:A34"/>
    <mergeCell ref="DC23:DC24"/>
    <mergeCell ref="DB23:DB24"/>
    <mergeCell ref="DC21:DC22"/>
    <mergeCell ref="DB21:DB22"/>
    <mergeCell ref="A11:A12"/>
    <mergeCell ref="A13:A14"/>
    <mergeCell ref="A15:A16"/>
    <mergeCell ref="A17:A18"/>
    <mergeCell ref="B23:B24"/>
    <mergeCell ref="B15:B16"/>
    <mergeCell ref="DC3:DC4"/>
    <mergeCell ref="DB3:DB4"/>
    <mergeCell ref="DC13:DC14"/>
    <mergeCell ref="DB13:DB14"/>
    <mergeCell ref="DC11:DC12"/>
    <mergeCell ref="DB11:DB12"/>
    <mergeCell ref="DC9:DC10"/>
    <mergeCell ref="DB9:DB10"/>
    <mergeCell ref="DC7:DC8"/>
    <mergeCell ref="DB7:DB8"/>
    <mergeCell ref="DC5:DC6"/>
    <mergeCell ref="DB5:DB6"/>
    <mergeCell ref="DC19:DC20"/>
    <mergeCell ref="DB19:DB20"/>
    <mergeCell ref="DC17:DC18"/>
    <mergeCell ref="DB17:DB18"/>
    <mergeCell ref="DC15:DC16"/>
    <mergeCell ref="DC41:DC42"/>
    <mergeCell ref="DB41:DB42"/>
    <mergeCell ref="DC39:DC40"/>
    <mergeCell ref="DB39:DB40"/>
    <mergeCell ref="DC37:DC38"/>
    <mergeCell ref="DB37:DB38"/>
    <mergeCell ref="DB29:DB30"/>
    <mergeCell ref="DC27:DC28"/>
    <mergeCell ref="DB27:DB28"/>
    <mergeCell ref="DC35:DC36"/>
    <mergeCell ref="DB35:DB36"/>
    <mergeCell ref="DC33:DC34"/>
    <mergeCell ref="DB33:DB34"/>
    <mergeCell ref="DA5:DA6"/>
    <mergeCell ref="DA9:DA10"/>
    <mergeCell ref="CZ11:CZ12"/>
    <mergeCell ref="DA11:DA12"/>
    <mergeCell ref="DC31:DC32"/>
    <mergeCell ref="DB31:DB32"/>
    <mergeCell ref="DB15:DB16"/>
    <mergeCell ref="DC25:DC26"/>
    <mergeCell ref="DB25:DB26"/>
    <mergeCell ref="DC29:DC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voyager</cp:lastModifiedBy>
  <cp:lastPrinted>2013-02-18T11:03:32Z</cp:lastPrinted>
  <dcterms:created xsi:type="dcterms:W3CDTF">2004-02-17T12:12:32Z</dcterms:created>
  <dcterms:modified xsi:type="dcterms:W3CDTF">2013-02-22T09:21:26Z</dcterms:modified>
  <cp:category/>
  <cp:version/>
  <cp:contentType/>
  <cp:contentStatus/>
</cp:coreProperties>
</file>